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F:\TIAGO CAPOBIANCO\Projetos\AVCB - CLCB\AVCB - Esportes (2931-PG-2024)\CD Agosto de 2024\"/>
    </mc:Choice>
  </mc:AlternateContent>
  <xr:revisionPtr revIDLastSave="0" documentId="13_ncr:1_{58B74A9E-1B10-47BC-86E1-E75311991153}" xr6:coauthVersionLast="47" xr6:coauthVersionMax="47" xr10:uidLastSave="{00000000-0000-0000-0000-000000000000}"/>
  <bookViews>
    <workbookView xWindow="225" yWindow="30" windowWidth="28575" windowHeight="15570" xr2:uid="{00000000-000D-0000-FFFF-FFFF00000000}"/>
  </bookViews>
  <sheets>
    <sheet name="Orçamento" sheetId="2" r:id="rId1"/>
    <sheet name="Cronograma" sheetId="3" r:id="rId2"/>
  </sheets>
  <externalReferences>
    <externalReference r:id="rId3"/>
  </externalReferences>
  <definedNames>
    <definedName name="A_1">#REF!</definedName>
    <definedName name="_xlnm.Print_Area" localSheetId="1">Cronograma!$A$1:$O$43</definedName>
    <definedName name="_xlnm.Print_Area" localSheetId="0">Orçamento!$A$1:$J$78</definedName>
    <definedName name="DESONERACAO" hidden="1">IF(OR(Import.Desoneracao="DESONERADO",Import.Desoneracao="SIM"),"SIM","NÃO")</definedName>
    <definedName name="Import.Desoneracao" hidden="1">OFFSET([1]DADOS!$G$18,0,-1)</definedName>
    <definedName name="_xlnm.Print_Titles" localSheetId="1">Cronograma!$A:$C,Cronograma!$1:$13</definedName>
    <definedName name="_xlnm.Print_Titles" localSheetId="0">Orçamento!$1:$12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A11" i="3"/>
  <c r="B25" i="3"/>
  <c r="B26" i="3"/>
  <c r="B27" i="3"/>
  <c r="B28" i="3"/>
  <c r="B29" i="3"/>
  <c r="B30" i="3"/>
  <c r="B31" i="3"/>
  <c r="B32" i="3"/>
  <c r="B15" i="3"/>
  <c r="B16" i="3"/>
  <c r="B17" i="3"/>
  <c r="B19" i="3"/>
  <c r="B20" i="3"/>
  <c r="B21" i="3"/>
  <c r="B22" i="3"/>
  <c r="B23" i="3"/>
  <c r="B24" i="3"/>
  <c r="A10" i="3"/>
  <c r="A9" i="3"/>
  <c r="B14" i="3"/>
  <c r="I67" i="2" l="1"/>
  <c r="J67" i="2" s="1"/>
  <c r="J66" i="2" s="1"/>
  <c r="C33" i="3" s="1"/>
  <c r="I33" i="3" s="1"/>
  <c r="B18" i="3"/>
  <c r="K33" i="3" l="1"/>
  <c r="M33" i="3"/>
  <c r="O33" i="3"/>
  <c r="E33" i="3"/>
  <c r="G33" i="3"/>
  <c r="I14" i="2"/>
  <c r="J14" i="2" s="1"/>
  <c r="I19" i="2"/>
  <c r="J19" i="2" s="1"/>
  <c r="I24" i="2"/>
  <c r="J24" i="2" s="1"/>
  <c r="I45" i="2"/>
  <c r="J45" i="2" s="1"/>
  <c r="I28" i="2"/>
  <c r="J28" i="2" s="1"/>
  <c r="I36" i="2"/>
  <c r="J36" i="2" s="1"/>
  <c r="I46" i="2"/>
  <c r="J46" i="2" s="1"/>
  <c r="I65" i="2"/>
  <c r="J65" i="2" s="1"/>
  <c r="I52" i="2"/>
  <c r="J52" i="2" s="1"/>
  <c r="I58" i="2"/>
  <c r="J58" i="2" s="1"/>
  <c r="I49" i="2"/>
  <c r="J49" i="2" s="1"/>
  <c r="I15" i="2"/>
  <c r="J15" i="2" s="1"/>
  <c r="I55" i="2"/>
  <c r="J55" i="2" s="1"/>
  <c r="I41" i="2"/>
  <c r="J41" i="2" s="1"/>
  <c r="I31" i="2"/>
  <c r="J31" i="2" s="1"/>
  <c r="I25" i="2"/>
  <c r="J25" i="2" s="1"/>
  <c r="I22" i="2"/>
  <c r="J22" i="2" s="1"/>
  <c r="I18" i="2"/>
  <c r="J18" i="2" s="1"/>
  <c r="I33" i="2" l="1"/>
  <c r="J33" i="2" s="1"/>
  <c r="J32" i="2" s="1"/>
  <c r="C20" i="3" s="1"/>
  <c r="E20" i="3" s="1"/>
  <c r="I17" i="2"/>
  <c r="J17" i="2" s="1"/>
  <c r="J16" i="2" s="1"/>
  <c r="C15" i="3" s="1"/>
  <c r="I60" i="2"/>
  <c r="J60" i="2" s="1"/>
  <c r="J59" i="2" s="1"/>
  <c r="C30" i="3" s="1"/>
  <c r="K30" i="3" s="1"/>
  <c r="I62" i="2"/>
  <c r="J62" i="2" s="1"/>
  <c r="J61" i="2" s="1"/>
  <c r="C31" i="3" s="1"/>
  <c r="I57" i="2"/>
  <c r="J57" i="2" s="1"/>
  <c r="J56" i="2" s="1"/>
  <c r="C29" i="3" s="1"/>
  <c r="E29" i="3" s="1"/>
  <c r="I27" i="2"/>
  <c r="J27" i="2" s="1"/>
  <c r="J26" i="2" s="1"/>
  <c r="C18" i="3" s="1"/>
  <c r="I38" i="2"/>
  <c r="J38" i="2" s="1"/>
  <c r="J37" i="2" s="1"/>
  <c r="C22" i="3" s="1"/>
  <c r="I30" i="2"/>
  <c r="J30" i="2" s="1"/>
  <c r="J29" i="2" s="1"/>
  <c r="C19" i="3" s="1"/>
  <c r="I35" i="2"/>
  <c r="J35" i="2" s="1"/>
  <c r="J34" i="2" s="1"/>
  <c r="C21" i="3" s="1"/>
  <c r="G21" i="3" s="1"/>
  <c r="I43" i="2"/>
  <c r="J43" i="2" s="1"/>
  <c r="J42" i="2" s="1"/>
  <c r="C24" i="3" s="1"/>
  <c r="I24" i="3" s="1"/>
  <c r="I64" i="2"/>
  <c r="J64" i="2" s="1"/>
  <c r="J63" i="2" s="1"/>
  <c r="C32" i="3" s="1"/>
  <c r="M32" i="3" s="1"/>
  <c r="I54" i="2"/>
  <c r="J54" i="2" s="1"/>
  <c r="J53" i="2" s="1"/>
  <c r="C28" i="3" s="1"/>
  <c r="I21" i="2"/>
  <c r="J21" i="2" s="1"/>
  <c r="J20" i="2" s="1"/>
  <c r="C16" i="3" s="1"/>
  <c r="I51" i="2"/>
  <c r="J51" i="2" s="1"/>
  <c r="J50" i="2" s="1"/>
  <c r="C27" i="3" s="1"/>
  <c r="G27" i="3" s="1"/>
  <c r="I48" i="2"/>
  <c r="J48" i="2" s="1"/>
  <c r="J47" i="2" s="1"/>
  <c r="C26" i="3" s="1"/>
  <c r="K26" i="3" s="1"/>
  <c r="I40" i="2"/>
  <c r="J40" i="2" s="1"/>
  <c r="J39" i="2" s="1"/>
  <c r="C23" i="3" s="1"/>
  <c r="J44" i="2"/>
  <c r="C25" i="3" s="1"/>
  <c r="J13" i="2"/>
  <c r="J23" i="2"/>
  <c r="C17" i="3" s="1"/>
  <c r="C14" i="3" l="1"/>
  <c r="I14" i="3" s="1"/>
  <c r="J68" i="2"/>
  <c r="M20" i="3"/>
  <c r="G20" i="3"/>
  <c r="I20" i="3"/>
  <c r="K20" i="3"/>
  <c r="O20" i="3"/>
  <c r="M24" i="3"/>
  <c r="G24" i="3"/>
  <c r="O21" i="3"/>
  <c r="G32" i="3"/>
  <c r="E30" i="3"/>
  <c r="E32" i="3"/>
  <c r="I32" i="3"/>
  <c r="O30" i="3"/>
  <c r="O32" i="3"/>
  <c r="M30" i="3"/>
  <c r="I21" i="3"/>
  <c r="K32" i="3"/>
  <c r="M21" i="3"/>
  <c r="G30" i="3"/>
  <c r="E21" i="3"/>
  <c r="I30" i="3"/>
  <c r="K21" i="3"/>
  <c r="O24" i="3"/>
  <c r="E24" i="3"/>
  <c r="O26" i="3"/>
  <c r="M26" i="3"/>
  <c r="G26" i="3"/>
  <c r="K24" i="3"/>
  <c r="I26" i="3"/>
  <c r="E26" i="3"/>
  <c r="O31" i="3"/>
  <c r="I31" i="3"/>
  <c r="G31" i="3"/>
  <c r="E31" i="3"/>
  <c r="K31" i="3"/>
  <c r="M31" i="3"/>
  <c r="E18" i="3"/>
  <c r="M18" i="3"/>
  <c r="O18" i="3"/>
  <c r="G18" i="3"/>
  <c r="K18" i="3"/>
  <c r="I18" i="3"/>
  <c r="M29" i="3"/>
  <c r="K27" i="3"/>
  <c r="I25" i="3"/>
  <c r="O25" i="3"/>
  <c r="G25" i="3"/>
  <c r="E25" i="3"/>
  <c r="K25" i="3"/>
  <c r="M25" i="3"/>
  <c r="I27" i="3"/>
  <c r="E27" i="3"/>
  <c r="M27" i="3"/>
  <c r="K29" i="3"/>
  <c r="O27" i="3"/>
  <c r="O29" i="3"/>
  <c r="M17" i="3"/>
  <c r="G29" i="3"/>
  <c r="I29" i="3"/>
  <c r="E17" i="3"/>
  <c r="O17" i="3"/>
  <c r="I17" i="3"/>
  <c r="I28" i="3"/>
  <c r="M28" i="3"/>
  <c r="G17" i="3"/>
  <c r="O28" i="3"/>
  <c r="E28" i="3"/>
  <c r="G28" i="3"/>
  <c r="K17" i="3"/>
  <c r="K28" i="3"/>
  <c r="E16" i="3"/>
  <c r="O16" i="3"/>
  <c r="M16" i="3"/>
  <c r="I16" i="3"/>
  <c r="K16" i="3"/>
  <c r="G16" i="3"/>
  <c r="E22" i="3"/>
  <c r="O23" i="3"/>
  <c r="M22" i="3"/>
  <c r="M23" i="3"/>
  <c r="G23" i="3"/>
  <c r="I22" i="3"/>
  <c r="E23" i="3"/>
  <c r="O22" i="3"/>
  <c r="G22" i="3"/>
  <c r="K23" i="3"/>
  <c r="K22" i="3"/>
  <c r="I23" i="3"/>
  <c r="M19" i="3"/>
  <c r="K19" i="3"/>
  <c r="G19" i="3"/>
  <c r="O19" i="3"/>
  <c r="E19" i="3"/>
  <c r="I19" i="3"/>
  <c r="M15" i="3"/>
  <c r="K15" i="3"/>
  <c r="E15" i="3"/>
  <c r="I15" i="3"/>
  <c r="G15" i="3"/>
  <c r="O15" i="3"/>
  <c r="E14" i="3" l="1"/>
  <c r="E34" i="3" s="1"/>
  <c r="D34" i="3" s="1"/>
  <c r="D35" i="3" s="1"/>
  <c r="K14" i="3"/>
  <c r="K34" i="3" s="1"/>
  <c r="J34" i="3" s="1"/>
  <c r="G14" i="3"/>
  <c r="M14" i="3"/>
  <c r="O14" i="3"/>
  <c r="O34" i="3"/>
  <c r="N34" i="3" s="1"/>
  <c r="I34" i="3"/>
  <c r="H34" i="3" s="1"/>
  <c r="M34" i="3"/>
  <c r="L34" i="3" s="1"/>
  <c r="G34" i="3"/>
  <c r="F34" i="3" s="1"/>
  <c r="E35" i="3" l="1"/>
  <c r="G35" i="3" s="1"/>
  <c r="I35" i="3" l="1"/>
  <c r="K35" i="3" l="1"/>
  <c r="M35" i="3" l="1"/>
  <c r="O35" i="3" l="1"/>
  <c r="L35" i="3" s="1"/>
  <c r="N35" i="3" l="1"/>
  <c r="F35" i="3"/>
  <c r="H35" i="3"/>
  <c r="J35" i="3"/>
</calcChain>
</file>

<file path=xl/sharedStrings.xml><?xml version="1.0" encoding="utf-8"?>
<sst xmlns="http://schemas.openxmlformats.org/spreadsheetml/2006/main" count="279" uniqueCount="121">
  <si>
    <t>UN</t>
  </si>
  <si>
    <t>01.17.041</t>
  </si>
  <si>
    <t>M2</t>
  </si>
  <si>
    <t>Fonte</t>
  </si>
  <si>
    <t>CDHU</t>
  </si>
  <si>
    <t>1.</t>
  </si>
  <si>
    <t>%</t>
  </si>
  <si>
    <t>Item</t>
  </si>
  <si>
    <t>Descrição</t>
  </si>
  <si>
    <t>Valor em R$</t>
  </si>
  <si>
    <t>Obra:</t>
  </si>
  <si>
    <t>Local:</t>
  </si>
  <si>
    <t>Código</t>
  </si>
  <si>
    <t>Unidade</t>
  </si>
  <si>
    <t>CP01</t>
  </si>
  <si>
    <t>Qtd arredondada</t>
  </si>
  <si>
    <t>BDI 1: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</si>
  <si>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</si>
  <si>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</si>
  <si>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</si>
  <si>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</si>
  <si>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</si>
  <si>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</si>
  <si>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</si>
  <si>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</si>
  <si>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</si>
  <si>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</si>
  <si>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</si>
  <si>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</si>
  <si>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</si>
  <si>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</si>
  <si>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</si>
  <si>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</si>
  <si>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</si>
  <si>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</si>
  <si>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R$</t>
  </si>
  <si>
    <t>Total do Mês</t>
  </si>
  <si>
    <t>Total Acumualdo</t>
  </si>
  <si>
    <t>&lt;-- BDI para itens dos boletins de custo (CDHU, SINAPI/SP, FDE)</t>
  </si>
  <si>
    <t>Preço Unitário sem BDI</t>
  </si>
  <si>
    <t>Quantidade</t>
  </si>
  <si>
    <t>Ginásio de Esportes Luiz Liart - Rua Dom Pedro I, s/n, Vila Netinho Prado</t>
  </si>
  <si>
    <t>COMPOSIÇÃO</t>
  </si>
  <si>
    <t>Conjunto</t>
  </si>
  <si>
    <t>CP02</t>
  </si>
  <si>
    <t>1.1</t>
  </si>
  <si>
    <t>1.2</t>
  </si>
  <si>
    <t>Centro de Lazer Noburo Miahara - Rua Wadi Izar, s/n, Jd. Concha de Ouro</t>
  </si>
  <si>
    <t>CP03</t>
  </si>
  <si>
    <t>Levantamento de Edificações e Elaboração do Projeto Arquitetônico (Planta Baixa, ao Menos 2 Cortes, Elevação e Planta de Cobertura), Até 500 M2</t>
  </si>
  <si>
    <t>CP04</t>
  </si>
  <si>
    <t>Levantamento de Edificações e Elaboração do Projeto Arquitetônico (Planta Baixa, ao Menos 2 Cortes, Elevação e Planta de Cobertura), ADICIONAL para Áreas entre 501 M2 a 2.000 M2</t>
  </si>
  <si>
    <t>2.1</t>
  </si>
  <si>
    <t>2.2</t>
  </si>
  <si>
    <t>2.3</t>
  </si>
  <si>
    <t>ELABORAÇÃO dos Projetos de Prevenção e Combate a Incêndios, com a Respectiva Aprovação Junto ao Corpo de Bombeiros do Estado de São Paulo, para os Imóveis da Secretária de Esportes do Município de Jahu/SP</t>
  </si>
  <si>
    <t>Quadra do Jardim São Crispim - Rua Guerino Salmazo, s/n, Jardim São Crispim</t>
  </si>
  <si>
    <t>3.1</t>
  </si>
  <si>
    <t>3.2</t>
  </si>
  <si>
    <t>4.1</t>
  </si>
  <si>
    <t>4.2</t>
  </si>
  <si>
    <t>Centro Esportivo Aristídes Coló (Balneário) - Rua Vinte Quadro de Maio, 1.965, Vila Sampaio</t>
  </si>
  <si>
    <t>5.1</t>
  </si>
  <si>
    <t>5.2</t>
  </si>
  <si>
    <t>Quadra do Dóllar - Rua Visconde do Rio Branco, s/n, Centro</t>
  </si>
  <si>
    <t>Centro de Lazer do Jardim Pedro Ometto - Rua José Maria de Almeida Prado, s/n, Jardim Pedro Ometto</t>
  </si>
  <si>
    <t>6.1</t>
  </si>
  <si>
    <t>6.2</t>
  </si>
  <si>
    <t>Ginásio de Esportes Doutor Neves - Rua Cônego Anselmo Walvekens, 100, Centro</t>
  </si>
  <si>
    <t>7.1</t>
  </si>
  <si>
    <t>Quadra do Jardim América - Rua Manoel da Silva Pacheco, 300, Jardim América</t>
  </si>
  <si>
    <t>8.1</t>
  </si>
  <si>
    <t>8.2</t>
  </si>
  <si>
    <t>Estádio Municipal João Ribeiro de Barros - Rua Prefeito Mário Ferraz de Magalhães, s/n, Centro</t>
  </si>
  <si>
    <t>9.1</t>
  </si>
  <si>
    <t>Quadra Jardim das Paineiras - Rua Osório Ferreira Dias, 135, Jardim das Paineiras</t>
  </si>
  <si>
    <t>10.1</t>
  </si>
  <si>
    <t>10.2</t>
  </si>
  <si>
    <t>Campo de Futebol e Kartódromo Municipal - Avenida Doutor Quinzinho, s/n, Centro</t>
  </si>
  <si>
    <t>11.1</t>
  </si>
  <si>
    <t>Quadra da Praça Tancredo Neves - Rua Tenente Lopes, s/n, Centro</t>
  </si>
  <si>
    <t>12.1</t>
  </si>
  <si>
    <t>12.2</t>
  </si>
  <si>
    <t>Quadra da Sociedade Sol Nascente - Avenida Doutor Quinzinho, s/n, Jardim Jorge Attala</t>
  </si>
  <si>
    <t>13.1</t>
  </si>
  <si>
    <t>13.2</t>
  </si>
  <si>
    <t>14.1</t>
  </si>
  <si>
    <t>14.2</t>
  </si>
  <si>
    <t>Quadra da Vila Quinze - Rua Álvaro Gomes dos Reis, 100, Vila XV de Novembro</t>
  </si>
  <si>
    <t>15.1</t>
  </si>
  <si>
    <t>15.2</t>
  </si>
  <si>
    <t>Quadra do Jardim Maria Luíza IV - Avenida Primo Gazzolli, s/n, Jardim Maria Luíza IV</t>
  </si>
  <si>
    <t>16.1</t>
  </si>
  <si>
    <t>16.2</t>
  </si>
  <si>
    <t>Quadra do Jardim Brasília (Bombeiros) - Rua Cláudio Furchim de Almeida Prado, s/n, Jardim Brasília</t>
  </si>
  <si>
    <t>17.1</t>
  </si>
  <si>
    <t>Quadra do Padre Augusto Sani - Jardim Padre Augusto Sani</t>
  </si>
  <si>
    <t>18.1</t>
  </si>
  <si>
    <t>19.1</t>
  </si>
  <si>
    <t>Quadra e Campo Jardim Pedro Ometto - Rua Rosquim Antônio Izar, s/n</t>
  </si>
  <si>
    <t>19.2</t>
  </si>
  <si>
    <t>Vide o Título de Cada Construção</t>
  </si>
  <si>
    <t>Total Geral, com BDI</t>
  </si>
  <si>
    <t>1° Quadrimestre</t>
  </si>
  <si>
    <t>2° Quadrimestre</t>
  </si>
  <si>
    <t>3° Quadrimestre</t>
  </si>
  <si>
    <t>4° Quadrimestre</t>
  </si>
  <si>
    <t>5° Quadrimestre</t>
  </si>
  <si>
    <t>6° Quadrimestre</t>
  </si>
  <si>
    <t>Os serviços poderão ser pagos em momento anterior ao aqui previsto, mediante a apresentação de documento emitido pelo Corpo de Bombeiros do Estado de São Paulo que Ateste a Aprovação sem Ressalvas do Projeto de Prevenção e Combate a Incêndios da respectiva Unidade Esportiva</t>
  </si>
  <si>
    <t>SINAPI/SP, Junho/2024, Não Desonerada</t>
  </si>
  <si>
    <t>CDHU 194, Maio/2024, Não Desonerada</t>
  </si>
  <si>
    <t>Desenvolvimento de Projeto, Orçamento, Memorial Descritivo e Memorial de Cálculo, de Prevenção e Combate a Incêndios COM a respectiva aprovação junto ao Corpo de Bombeiros do Estado de São Paulo, para Construções com Área Construída de Até 2.000 M2</t>
  </si>
  <si>
    <t>Desenvolvimento de Projeto, Orçamento, Memorial Descritivo e Memorial de Cálculo, Referente a Elaboração do Sistema Prevenção e Combate a Incêndios COM a respectiva aprovação junto ao Corpo de Bombeiros do Estado de São Paulo, para Construções com Área Construída de 2.001 M2 até 5.000 M2</t>
  </si>
  <si>
    <t>Jahu/SP, 02 de agosto de 2024</t>
  </si>
  <si>
    <t>20.</t>
  </si>
  <si>
    <t>Complexo da Piscina Municipal - Ricardo Bagaiolo, Praça do Centenário</t>
  </si>
  <si>
    <t>20.1</t>
  </si>
  <si>
    <t>Projeto executivo de arquitetura em formato A0 (Cortes, Fachadas, Elevações e Coberturas)</t>
  </si>
  <si>
    <t>Preço Unitário com BDI e Desconto</t>
  </si>
  <si>
    <t>Preço Total com BDI e Desconto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</si>
</sst>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indexed="8"/>
      <name val="Segoe UI"/>
      <family val="2"/>
    </font>
    <font>
      <b/>
      <sz val="8"/>
      <color indexed="8"/>
      <name val="Segoe UI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Segoe UI"/>
      <family val="2"/>
    </font>
    <font>
      <b/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10" fontId="6" fillId="0" borderId="0" xfId="2" applyNumberFormat="1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4" fontId="12" fillId="3" borderId="1" xfId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horizontal="center" vertical="center" wrapText="1"/>
    </xf>
    <xf numFmtId="164" fontId="13" fillId="3" borderId="1" xfId="4" applyFont="1" applyFill="1" applyBorder="1" applyAlignment="1">
      <alignment horizontal="center"/>
    </xf>
    <xf numFmtId="164" fontId="16" fillId="0" borderId="1" xfId="4" applyFont="1" applyBorder="1" applyAlignment="1">
      <alignment horizontal="center" vertical="center"/>
    </xf>
    <xf numFmtId="164" fontId="16" fillId="0" borderId="1" xfId="4" applyFont="1" applyBorder="1" applyAlignment="1">
      <alignment horizontal="left" vertical="center" wrapText="1"/>
    </xf>
    <xf numFmtId="44" fontId="13" fillId="3" borderId="1" xfId="1" applyFont="1" applyFill="1" applyBorder="1" applyAlignment="1">
      <alignment horizontal="center"/>
    </xf>
    <xf numFmtId="10" fontId="13" fillId="3" borderId="1" xfId="1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4" fontId="17" fillId="3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44" fontId="12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44" fontId="11" fillId="0" borderId="1" xfId="1" applyFont="1" applyBorder="1" applyAlignment="1">
      <alignment horizontal="center" vertical="center"/>
    </xf>
    <xf numFmtId="44" fontId="14" fillId="0" borderId="1" xfId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right"/>
    </xf>
    <xf numFmtId="44" fontId="8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0" fontId="10" fillId="0" borderId="0" xfId="2" applyNumberFormat="1" applyFont="1" applyAlignment="1">
      <alignment horizontal="left" vertical="center"/>
    </xf>
    <xf numFmtId="164" fontId="18" fillId="0" borderId="5" xfId="4" applyFont="1" applyBorder="1" applyAlignment="1">
      <alignment horizontal="center" vertical="center" wrapText="1"/>
    </xf>
    <xf numFmtId="164" fontId="18" fillId="0" borderId="0" xfId="4" applyFont="1" applyAlignment="1">
      <alignment horizontal="center" vertical="center" wrapText="1"/>
    </xf>
    <xf numFmtId="164" fontId="15" fillId="0" borderId="0" xfId="4" applyFont="1" applyAlignment="1">
      <alignment horizontal="left"/>
    </xf>
    <xf numFmtId="164" fontId="13" fillId="3" borderId="1" xfId="4" applyFont="1" applyFill="1" applyBorder="1" applyAlignment="1">
      <alignment horizontal="right"/>
    </xf>
    <xf numFmtId="164" fontId="13" fillId="3" borderId="1" xfId="4" applyFont="1" applyFill="1" applyBorder="1" applyAlignment="1">
      <alignment horizontal="center"/>
    </xf>
    <xf numFmtId="164" fontId="13" fillId="3" borderId="4" xfId="4" applyFont="1" applyFill="1" applyBorder="1" applyAlignment="1">
      <alignment horizontal="center" vertical="center"/>
    </xf>
    <xf numFmtId="164" fontId="13" fillId="3" borderId="3" xfId="4" applyFont="1" applyFill="1" applyBorder="1" applyAlignment="1">
      <alignment horizontal="center" vertical="center"/>
    </xf>
    <xf numFmtId="43" fontId="13" fillId="3" borderId="4" xfId="5" applyFont="1" applyFill="1" applyBorder="1" applyAlignment="1" applyProtection="1">
      <alignment horizontal="center" vertical="center"/>
    </xf>
    <xf numFmtId="43" fontId="13" fillId="3" borderId="3" xfId="5" applyFont="1" applyFill="1" applyBorder="1" applyAlignment="1" applyProtection="1">
      <alignment horizontal="center" vertical="center"/>
    </xf>
    <xf numFmtId="44" fontId="12" fillId="3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wrapText="1"/>
      <protection locked="0"/>
    </xf>
    <xf numFmtId="44" fontId="6" fillId="2" borderId="0" xfId="1" applyFont="1" applyFill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44" fontId="11" fillId="0" borderId="1" xfId="1" applyFont="1" applyFill="1" applyBorder="1" applyAlignment="1" applyProtection="1">
      <alignment horizontal="center" vertical="center"/>
    </xf>
    <xf numFmtId="44" fontId="12" fillId="3" borderId="1" xfId="1" applyFont="1" applyFill="1" applyBorder="1" applyAlignment="1" applyProtection="1">
      <alignment horizontal="center" vertical="center" wrapText="1"/>
    </xf>
    <xf numFmtId="44" fontId="11" fillId="2" borderId="1" xfId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0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4" applyFont="1" applyFill="1" applyBorder="1" applyAlignment="1" applyProtection="1">
      <alignment horizontal="left"/>
      <protection locked="0"/>
    </xf>
    <xf numFmtId="164" fontId="4" fillId="2" borderId="0" xfId="4" applyFont="1" applyFill="1" applyAlignment="1" applyProtection="1">
      <alignment horizontal="center"/>
      <protection locked="0"/>
    </xf>
    <xf numFmtId="164" fontId="5" fillId="2" borderId="0" xfId="4" applyFont="1" applyFill="1" applyProtection="1">
      <protection locked="0"/>
    </xf>
    <xf numFmtId="43" fontId="5" fillId="2" borderId="0" xfId="5" applyFont="1" applyFill="1" applyBorder="1" applyAlignment="1" applyProtection="1">
      <alignment horizontal="center" vertical="center"/>
      <protection locked="0"/>
    </xf>
    <xf numFmtId="164" fontId="5" fillId="2" borderId="0" xfId="4" applyFont="1" applyFill="1" applyAlignment="1" applyProtection="1">
      <alignment horizontal="center"/>
      <protection locked="0"/>
    </xf>
    <xf numFmtId="44" fontId="0" fillId="2" borderId="0" xfId="0" applyNumberFormat="1" applyFill="1" applyProtection="1">
      <protection locked="0"/>
    </xf>
  </cellXfs>
  <cellStyles count="9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7" xr:uid="{70B26545-718D-4A2B-B160-38EB17E8E571}"/>
    <cellStyle name="Normal 3" xfId="6" xr:uid="{F46C749D-8CEB-4209-B967-F374F5F84DF0}"/>
    <cellStyle name="Porcentagem" xfId="2" builtinId="5"/>
    <cellStyle name="Vírgula" xfId="5" builtinId="3"/>
    <cellStyle name="Vírgula 2" xfId="8" xr:uid="{1EBD07A0-109E-44D8-BDF8-9918EA273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ago_morando\Documents\Modelos\Planilha%20M&#250;ltipla%20(Conv&#234;nios%20Caixa)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>
    <pageSetUpPr fitToPage="1"/>
  </sheetPr>
  <dimension ref="A1:J1343"/>
  <sheetViews>
    <sheetView tabSelected="1" view="pageBreakPreview" zoomScaleNormal="100" zoomScaleSheetLayoutView="100" workbookViewId="0"/>
  </sheetViews>
  <sheetFormatPr defaultRowHeight="14.25" x14ac:dyDescent="0.25"/>
  <cols>
    <col min="1" max="1" width="6.28515625" style="2" bestFit="1" customWidth="1"/>
    <col min="2" max="2" width="9.140625" style="4" customWidth="1"/>
    <col min="3" max="3" width="11.42578125" style="4" bestFit="1" customWidth="1"/>
    <col min="4" max="4" width="31.5703125" style="6" customWidth="1"/>
    <col min="5" max="5" width="11.5703125" style="4" bestFit="1" customWidth="1"/>
    <col min="6" max="6" width="6.85546875" style="4" hidden="1" customWidth="1"/>
    <col min="7" max="7" width="8.5703125" style="4" bestFit="1" customWidth="1"/>
    <col min="8" max="9" width="14.7109375" style="5" bestFit="1" customWidth="1"/>
    <col min="10" max="10" width="16.5703125" style="5" bestFit="1" customWidth="1"/>
    <col min="11" max="16384" width="9.140625" style="2"/>
  </cols>
  <sheetData>
    <row r="1" spans="1:10" x14ac:dyDescent="0.25">
      <c r="A1" s="45"/>
      <c r="B1" s="46"/>
      <c r="C1" s="46"/>
      <c r="D1" s="47"/>
      <c r="E1" s="46"/>
      <c r="F1" s="46"/>
      <c r="G1" s="46"/>
      <c r="H1" s="48"/>
      <c r="I1" s="48"/>
      <c r="J1" s="48"/>
    </row>
    <row r="2" spans="1:10" x14ac:dyDescent="0.25">
      <c r="A2" s="45"/>
      <c r="B2" s="46"/>
      <c r="C2" s="46"/>
      <c r="D2" s="47"/>
      <c r="E2" s="46"/>
      <c r="F2" s="46"/>
      <c r="G2" s="46"/>
      <c r="H2" s="48"/>
      <c r="I2" s="48"/>
      <c r="J2" s="48"/>
    </row>
    <row r="3" spans="1:10" x14ac:dyDescent="0.25">
      <c r="A3" s="45"/>
      <c r="B3" s="46"/>
      <c r="C3" s="46"/>
      <c r="D3" s="47"/>
      <c r="E3" s="46"/>
      <c r="F3" s="46"/>
      <c r="G3" s="46"/>
      <c r="H3" s="48"/>
      <c r="I3" s="48"/>
      <c r="J3" s="48"/>
    </row>
    <row r="4" spans="1:10" x14ac:dyDescent="0.25">
      <c r="A4" s="45"/>
      <c r="B4" s="46"/>
      <c r="C4" s="46"/>
      <c r="D4" s="47"/>
      <c r="E4" s="46"/>
      <c r="F4" s="46"/>
      <c r="G4" s="46"/>
      <c r="H4" s="48"/>
      <c r="I4" s="48"/>
      <c r="J4" s="48"/>
    </row>
    <row r="5" spans="1:10" x14ac:dyDescent="0.25">
      <c r="A5" s="45"/>
      <c r="B5" s="46"/>
      <c r="C5" s="46"/>
      <c r="D5" s="47"/>
      <c r="E5" s="46"/>
      <c r="F5" s="46"/>
      <c r="G5" s="46"/>
      <c r="H5" s="48"/>
      <c r="I5" s="48"/>
      <c r="J5" s="48"/>
    </row>
    <row r="6" spans="1:10" x14ac:dyDescent="0.25">
      <c r="A6" s="45"/>
      <c r="B6" s="46"/>
      <c r="C6" s="46"/>
      <c r="D6" s="47"/>
      <c r="E6" s="46"/>
      <c r="F6" s="46"/>
      <c r="G6" s="46"/>
      <c r="H6" s="48"/>
      <c r="I6" s="48"/>
      <c r="J6" s="48"/>
    </row>
    <row r="7" spans="1:10" x14ac:dyDescent="0.25">
      <c r="A7" s="45"/>
      <c r="B7" s="46"/>
      <c r="C7" s="46"/>
      <c r="D7" s="47"/>
      <c r="E7" s="46"/>
      <c r="F7" s="46"/>
      <c r="G7" s="46"/>
      <c r="H7" s="48"/>
      <c r="I7" s="48"/>
      <c r="J7" s="48"/>
    </row>
    <row r="8" spans="1:10" ht="42.75" customHeight="1" x14ac:dyDescent="0.25">
      <c r="A8" s="7" t="s">
        <v>10</v>
      </c>
      <c r="B8" s="32" t="s">
        <v>55</v>
      </c>
      <c r="C8" s="32"/>
      <c r="D8" s="32"/>
      <c r="E8" s="32"/>
      <c r="F8" s="32"/>
      <c r="G8" s="32"/>
      <c r="H8" s="31" t="s">
        <v>111</v>
      </c>
      <c r="I8" s="31"/>
      <c r="J8" s="31"/>
    </row>
    <row r="9" spans="1:10" x14ac:dyDescent="0.25">
      <c r="A9" s="3" t="s">
        <v>11</v>
      </c>
      <c r="B9" s="33" t="s">
        <v>101</v>
      </c>
      <c r="C9" s="33"/>
      <c r="D9" s="33"/>
      <c r="E9" s="33"/>
      <c r="F9" s="33"/>
      <c r="G9" s="33"/>
      <c r="H9" s="31" t="s">
        <v>110</v>
      </c>
      <c r="I9" s="31"/>
      <c r="J9" s="31"/>
    </row>
    <row r="10" spans="1:10" x14ac:dyDescent="0.25">
      <c r="A10" s="3" t="s">
        <v>16</v>
      </c>
      <c r="B10" s="9">
        <v>0.20349999999999999</v>
      </c>
      <c r="C10" s="34" t="s">
        <v>38</v>
      </c>
      <c r="D10" s="34"/>
      <c r="E10" s="34"/>
      <c r="F10" s="34"/>
      <c r="G10" s="34"/>
      <c r="H10" s="31"/>
      <c r="I10" s="31"/>
      <c r="J10" s="31"/>
    </row>
    <row r="11" spans="1:10" x14ac:dyDescent="0.25">
      <c r="A11" s="49" t="s">
        <v>114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0" ht="51" x14ac:dyDescent="0.25">
      <c r="A12" s="18" t="s">
        <v>7</v>
      </c>
      <c r="B12" s="18" t="s">
        <v>12</v>
      </c>
      <c r="C12" s="18" t="s">
        <v>3</v>
      </c>
      <c r="D12" s="19" t="s">
        <v>8</v>
      </c>
      <c r="E12" s="18" t="s">
        <v>40</v>
      </c>
      <c r="F12" s="19" t="s">
        <v>15</v>
      </c>
      <c r="G12" s="19" t="s">
        <v>13</v>
      </c>
      <c r="H12" s="20" t="s">
        <v>39</v>
      </c>
      <c r="I12" s="20" t="s">
        <v>119</v>
      </c>
      <c r="J12" s="20" t="s">
        <v>120</v>
      </c>
    </row>
    <row r="13" spans="1:10" x14ac:dyDescent="0.25">
      <c r="A13" s="10" t="s">
        <v>5</v>
      </c>
      <c r="B13" s="22" t="s">
        <v>41</v>
      </c>
      <c r="C13" s="10"/>
      <c r="D13" s="23"/>
      <c r="E13" s="10"/>
      <c r="F13" s="23"/>
      <c r="G13" s="23"/>
      <c r="H13" s="24"/>
      <c r="I13" s="24"/>
      <c r="J13" s="24">
        <f>SUM(J14:J15)</f>
        <v>12402.099999999999</v>
      </c>
    </row>
    <row r="14" spans="1:10" ht="142.5" x14ac:dyDescent="0.25">
      <c r="A14" s="25" t="s">
        <v>45</v>
      </c>
      <c r="B14" s="25" t="s">
        <v>44</v>
      </c>
      <c r="C14" s="21" t="s">
        <v>42</v>
      </c>
      <c r="D14" s="26" t="s">
        <v>113</v>
      </c>
      <c r="E14" s="27">
        <v>1</v>
      </c>
      <c r="F14" s="27">
        <v>1</v>
      </c>
      <c r="G14" s="25" t="s">
        <v>43</v>
      </c>
      <c r="H14" s="53">
        <v>5682.0599999999995</v>
      </c>
      <c r="I14" s="55">
        <f>ROUND(IF(C14="FDE", (H14/1.195)*(1+$B$10), H14*(1+$B$10)),2)</f>
        <v>6838.36</v>
      </c>
      <c r="J14" s="28">
        <f>ROUND(F14*I14,2)</f>
        <v>6838.36</v>
      </c>
    </row>
    <row r="15" spans="1:10" ht="42.75" x14ac:dyDescent="0.25">
      <c r="A15" s="25" t="s">
        <v>46</v>
      </c>
      <c r="B15" s="25" t="s">
        <v>1</v>
      </c>
      <c r="C15" s="25" t="s">
        <v>4</v>
      </c>
      <c r="D15" s="26" t="s">
        <v>118</v>
      </c>
      <c r="E15" s="27">
        <v>1</v>
      </c>
      <c r="F15" s="27">
        <v>1</v>
      </c>
      <c r="G15" s="25" t="s">
        <v>0</v>
      </c>
      <c r="H15" s="53">
        <v>4622.97</v>
      </c>
      <c r="I15" s="55">
        <f t="shared" ref="I15:I41" si="0">ROUND(IF(C15="FDE", (H15/1.195)*(1+$B$10), H15*(1+$B$10)),2)</f>
        <v>5563.74</v>
      </c>
      <c r="J15" s="28">
        <f t="shared" ref="J15:J41" si="1">ROUND(F15*I15,2)</f>
        <v>5563.74</v>
      </c>
    </row>
    <row r="16" spans="1:10" x14ac:dyDescent="0.25">
      <c r="A16" s="10" t="s">
        <v>17</v>
      </c>
      <c r="B16" s="22" t="s">
        <v>47</v>
      </c>
      <c r="C16" s="10"/>
      <c r="D16" s="23"/>
      <c r="E16" s="10"/>
      <c r="F16" s="23"/>
      <c r="G16" s="23"/>
      <c r="H16" s="54"/>
      <c r="I16" s="44"/>
      <c r="J16" s="24">
        <f>SUM(J17:J19)</f>
        <v>11375.06</v>
      </c>
    </row>
    <row r="17" spans="1:10" ht="114" x14ac:dyDescent="0.25">
      <c r="A17" s="25" t="s">
        <v>52</v>
      </c>
      <c r="B17" s="25" t="s">
        <v>14</v>
      </c>
      <c r="C17" s="21" t="s">
        <v>42</v>
      </c>
      <c r="D17" s="26" t="s">
        <v>112</v>
      </c>
      <c r="E17" s="27">
        <v>1</v>
      </c>
      <c r="F17" s="27">
        <v>1</v>
      </c>
      <c r="G17" s="25" t="s">
        <v>43</v>
      </c>
      <c r="H17" s="53">
        <v>4133.04</v>
      </c>
      <c r="I17" s="55">
        <f t="shared" si="0"/>
        <v>4974.1099999999997</v>
      </c>
      <c r="J17" s="28">
        <f t="shared" si="1"/>
        <v>4974.1099999999997</v>
      </c>
    </row>
    <row r="18" spans="1:10" ht="71.25" x14ac:dyDescent="0.25">
      <c r="A18" s="25" t="s">
        <v>53</v>
      </c>
      <c r="B18" s="25" t="s">
        <v>48</v>
      </c>
      <c r="C18" s="21" t="s">
        <v>42</v>
      </c>
      <c r="D18" s="26" t="s">
        <v>49</v>
      </c>
      <c r="E18" s="27">
        <v>1</v>
      </c>
      <c r="F18" s="27">
        <v>1</v>
      </c>
      <c r="G18" s="25" t="s">
        <v>43</v>
      </c>
      <c r="H18" s="53">
        <v>4363.28</v>
      </c>
      <c r="I18" s="55">
        <f t="shared" si="0"/>
        <v>5251.21</v>
      </c>
      <c r="J18" s="28">
        <f t="shared" si="1"/>
        <v>5251.21</v>
      </c>
    </row>
    <row r="19" spans="1:10" ht="85.5" x14ac:dyDescent="0.25">
      <c r="A19" s="25" t="s">
        <v>54</v>
      </c>
      <c r="B19" s="25" t="s">
        <v>50</v>
      </c>
      <c r="C19" s="21" t="s">
        <v>42</v>
      </c>
      <c r="D19" s="26" t="s">
        <v>51</v>
      </c>
      <c r="E19" s="27">
        <v>128.75</v>
      </c>
      <c r="F19" s="27">
        <v>128.75</v>
      </c>
      <c r="G19" s="25" t="s">
        <v>2</v>
      </c>
      <c r="H19" s="53">
        <v>7.42</v>
      </c>
      <c r="I19" s="55">
        <f t="shared" si="0"/>
        <v>8.93</v>
      </c>
      <c r="J19" s="28">
        <f t="shared" si="1"/>
        <v>1149.74</v>
      </c>
    </row>
    <row r="20" spans="1:10" x14ac:dyDescent="0.25">
      <c r="A20" s="10" t="s">
        <v>18</v>
      </c>
      <c r="B20" s="22" t="s">
        <v>56</v>
      </c>
      <c r="C20" s="10"/>
      <c r="D20" s="23"/>
      <c r="E20" s="10"/>
      <c r="F20" s="23"/>
      <c r="G20" s="23"/>
      <c r="H20" s="54"/>
      <c r="I20" s="44"/>
      <c r="J20" s="24">
        <f>SUM(J21:J22)</f>
        <v>10537.849999999999</v>
      </c>
    </row>
    <row r="21" spans="1:10" ht="114" x14ac:dyDescent="0.25">
      <c r="A21" s="25" t="s">
        <v>57</v>
      </c>
      <c r="B21" s="25" t="s">
        <v>14</v>
      </c>
      <c r="C21" s="21" t="s">
        <v>42</v>
      </c>
      <c r="D21" s="26" t="s">
        <v>112</v>
      </c>
      <c r="E21" s="27">
        <v>1</v>
      </c>
      <c r="F21" s="27">
        <v>1</v>
      </c>
      <c r="G21" s="25" t="s">
        <v>43</v>
      </c>
      <c r="H21" s="53">
        <v>4133.04</v>
      </c>
      <c r="I21" s="55">
        <f t="shared" si="0"/>
        <v>4974.1099999999997</v>
      </c>
      <c r="J21" s="28">
        <f t="shared" si="1"/>
        <v>4974.1099999999997</v>
      </c>
    </row>
    <row r="22" spans="1:10" ht="42.75" x14ac:dyDescent="0.25">
      <c r="A22" s="25" t="s">
        <v>58</v>
      </c>
      <c r="B22" s="25" t="s">
        <v>1</v>
      </c>
      <c r="C22" s="25" t="s">
        <v>4</v>
      </c>
      <c r="D22" s="26" t="s">
        <v>118</v>
      </c>
      <c r="E22" s="27">
        <v>1</v>
      </c>
      <c r="F22" s="27">
        <v>1</v>
      </c>
      <c r="G22" s="25" t="s">
        <v>0</v>
      </c>
      <c r="H22" s="53">
        <v>4622.97</v>
      </c>
      <c r="I22" s="55">
        <f t="shared" si="0"/>
        <v>5563.74</v>
      </c>
      <c r="J22" s="28">
        <f t="shared" si="1"/>
        <v>5563.74</v>
      </c>
    </row>
    <row r="23" spans="1:10" x14ac:dyDescent="0.25">
      <c r="A23" s="10" t="s">
        <v>19</v>
      </c>
      <c r="B23" s="22" t="s">
        <v>61</v>
      </c>
      <c r="C23" s="10"/>
      <c r="D23" s="23"/>
      <c r="E23" s="10"/>
      <c r="F23" s="23"/>
      <c r="G23" s="23"/>
      <c r="H23" s="54"/>
      <c r="I23" s="44"/>
      <c r="J23" s="24">
        <f>SUM(J24:J25)</f>
        <v>12402.099999999999</v>
      </c>
    </row>
    <row r="24" spans="1:10" ht="142.5" x14ac:dyDescent="0.25">
      <c r="A24" s="25" t="s">
        <v>59</v>
      </c>
      <c r="B24" s="25" t="s">
        <v>44</v>
      </c>
      <c r="C24" s="21" t="s">
        <v>42</v>
      </c>
      <c r="D24" s="26" t="s">
        <v>113</v>
      </c>
      <c r="E24" s="27">
        <v>1</v>
      </c>
      <c r="F24" s="27">
        <v>1</v>
      </c>
      <c r="G24" s="25" t="s">
        <v>43</v>
      </c>
      <c r="H24" s="53">
        <v>5682.0599999999995</v>
      </c>
      <c r="I24" s="55">
        <f t="shared" si="0"/>
        <v>6838.36</v>
      </c>
      <c r="J24" s="28">
        <f t="shared" si="1"/>
        <v>6838.36</v>
      </c>
    </row>
    <row r="25" spans="1:10" ht="42.75" x14ac:dyDescent="0.25">
      <c r="A25" s="25" t="s">
        <v>60</v>
      </c>
      <c r="B25" s="25" t="s">
        <v>1</v>
      </c>
      <c r="C25" s="25" t="s">
        <v>4</v>
      </c>
      <c r="D25" s="26" t="s">
        <v>118</v>
      </c>
      <c r="E25" s="27">
        <v>1</v>
      </c>
      <c r="F25" s="27">
        <v>1</v>
      </c>
      <c r="G25" s="25" t="s">
        <v>0</v>
      </c>
      <c r="H25" s="53">
        <v>4622.97</v>
      </c>
      <c r="I25" s="55">
        <f t="shared" si="0"/>
        <v>5563.74</v>
      </c>
      <c r="J25" s="28">
        <f t="shared" si="1"/>
        <v>5563.74</v>
      </c>
    </row>
    <row r="26" spans="1:10" x14ac:dyDescent="0.25">
      <c r="A26" s="10" t="s">
        <v>20</v>
      </c>
      <c r="B26" s="22" t="s">
        <v>64</v>
      </c>
      <c r="C26" s="10"/>
      <c r="D26" s="23"/>
      <c r="E26" s="10"/>
      <c r="F26" s="23"/>
      <c r="G26" s="23"/>
      <c r="H26" s="54"/>
      <c r="I26" s="44"/>
      <c r="J26" s="24">
        <f>SUM(J27:J28)</f>
        <v>10537.849999999999</v>
      </c>
    </row>
    <row r="27" spans="1:10" ht="114" x14ac:dyDescent="0.25">
      <c r="A27" s="25" t="s">
        <v>62</v>
      </c>
      <c r="B27" s="25" t="s">
        <v>14</v>
      </c>
      <c r="C27" s="21" t="s">
        <v>42</v>
      </c>
      <c r="D27" s="26" t="s">
        <v>112</v>
      </c>
      <c r="E27" s="27">
        <v>1</v>
      </c>
      <c r="F27" s="27">
        <v>1</v>
      </c>
      <c r="G27" s="25" t="s">
        <v>43</v>
      </c>
      <c r="H27" s="53">
        <v>4133.04</v>
      </c>
      <c r="I27" s="55">
        <f t="shared" si="0"/>
        <v>4974.1099999999997</v>
      </c>
      <c r="J27" s="28">
        <f t="shared" si="1"/>
        <v>4974.1099999999997</v>
      </c>
    </row>
    <row r="28" spans="1:10" ht="42.75" x14ac:dyDescent="0.25">
      <c r="A28" s="25" t="s">
        <v>63</v>
      </c>
      <c r="B28" s="25" t="s">
        <v>1</v>
      </c>
      <c r="C28" s="25" t="s">
        <v>4</v>
      </c>
      <c r="D28" s="26" t="s">
        <v>118</v>
      </c>
      <c r="E28" s="27">
        <v>1</v>
      </c>
      <c r="F28" s="27">
        <v>1</v>
      </c>
      <c r="G28" s="25" t="s">
        <v>0</v>
      </c>
      <c r="H28" s="53">
        <v>4622.97</v>
      </c>
      <c r="I28" s="55">
        <f t="shared" si="0"/>
        <v>5563.74</v>
      </c>
      <c r="J28" s="28">
        <f t="shared" si="1"/>
        <v>5563.74</v>
      </c>
    </row>
    <row r="29" spans="1:10" x14ac:dyDescent="0.25">
      <c r="A29" s="10" t="s">
        <v>21</v>
      </c>
      <c r="B29" s="22" t="s">
        <v>65</v>
      </c>
      <c r="C29" s="10"/>
      <c r="D29" s="23"/>
      <c r="E29" s="10"/>
      <c r="F29" s="23"/>
      <c r="G29" s="23"/>
      <c r="H29" s="54"/>
      <c r="I29" s="44"/>
      <c r="J29" s="24">
        <f>SUM(J30:J31)</f>
        <v>10537.849999999999</v>
      </c>
    </row>
    <row r="30" spans="1:10" ht="114" x14ac:dyDescent="0.25">
      <c r="A30" s="25" t="s">
        <v>66</v>
      </c>
      <c r="B30" s="25" t="s">
        <v>14</v>
      </c>
      <c r="C30" s="21" t="s">
        <v>42</v>
      </c>
      <c r="D30" s="26" t="s">
        <v>112</v>
      </c>
      <c r="E30" s="27">
        <v>1</v>
      </c>
      <c r="F30" s="27">
        <v>1</v>
      </c>
      <c r="G30" s="25" t="s">
        <v>43</v>
      </c>
      <c r="H30" s="53">
        <v>4133.04</v>
      </c>
      <c r="I30" s="55">
        <f t="shared" si="0"/>
        <v>4974.1099999999997</v>
      </c>
      <c r="J30" s="28">
        <f t="shared" si="1"/>
        <v>4974.1099999999997</v>
      </c>
    </row>
    <row r="31" spans="1:10" ht="42.75" x14ac:dyDescent="0.25">
      <c r="A31" s="25" t="s">
        <v>67</v>
      </c>
      <c r="B31" s="25" t="s">
        <v>1</v>
      </c>
      <c r="C31" s="25" t="s">
        <v>4</v>
      </c>
      <c r="D31" s="26" t="s">
        <v>118</v>
      </c>
      <c r="E31" s="27">
        <v>1</v>
      </c>
      <c r="F31" s="27">
        <v>1</v>
      </c>
      <c r="G31" s="25" t="s">
        <v>0</v>
      </c>
      <c r="H31" s="53">
        <v>4622.97</v>
      </c>
      <c r="I31" s="55">
        <f t="shared" si="0"/>
        <v>5563.74</v>
      </c>
      <c r="J31" s="28">
        <f t="shared" si="1"/>
        <v>5563.74</v>
      </c>
    </row>
    <row r="32" spans="1:10" x14ac:dyDescent="0.25">
      <c r="A32" s="10" t="s">
        <v>22</v>
      </c>
      <c r="B32" s="22" t="s">
        <v>68</v>
      </c>
      <c r="C32" s="10"/>
      <c r="D32" s="23"/>
      <c r="E32" s="10"/>
      <c r="F32" s="23"/>
      <c r="G32" s="23"/>
      <c r="H32" s="54"/>
      <c r="I32" s="44"/>
      <c r="J32" s="24">
        <f>J33</f>
        <v>6838.36</v>
      </c>
    </row>
    <row r="33" spans="1:10" ht="142.5" x14ac:dyDescent="0.25">
      <c r="A33" s="25" t="s">
        <v>69</v>
      </c>
      <c r="B33" s="25" t="s">
        <v>44</v>
      </c>
      <c r="C33" s="21" t="s">
        <v>42</v>
      </c>
      <c r="D33" s="26" t="s">
        <v>113</v>
      </c>
      <c r="E33" s="27">
        <v>1</v>
      </c>
      <c r="F33" s="27">
        <v>1</v>
      </c>
      <c r="G33" s="25" t="s">
        <v>43</v>
      </c>
      <c r="H33" s="53">
        <v>5682.0599999999995</v>
      </c>
      <c r="I33" s="55">
        <f t="shared" si="0"/>
        <v>6838.36</v>
      </c>
      <c r="J33" s="28">
        <f t="shared" si="1"/>
        <v>6838.36</v>
      </c>
    </row>
    <row r="34" spans="1:10" x14ac:dyDescent="0.25">
      <c r="A34" s="10" t="s">
        <v>23</v>
      </c>
      <c r="B34" s="22" t="s">
        <v>70</v>
      </c>
      <c r="C34" s="10"/>
      <c r="D34" s="23"/>
      <c r="E34" s="10"/>
      <c r="F34" s="23"/>
      <c r="G34" s="23"/>
      <c r="H34" s="54"/>
      <c r="I34" s="44"/>
      <c r="J34" s="24">
        <f>SUM(J35:J36)</f>
        <v>10537.849999999999</v>
      </c>
    </row>
    <row r="35" spans="1:10" ht="114" x14ac:dyDescent="0.25">
      <c r="A35" s="25" t="s">
        <v>71</v>
      </c>
      <c r="B35" s="25" t="s">
        <v>14</v>
      </c>
      <c r="C35" s="21" t="s">
        <v>42</v>
      </c>
      <c r="D35" s="26" t="s">
        <v>112</v>
      </c>
      <c r="E35" s="27">
        <v>1</v>
      </c>
      <c r="F35" s="27">
        <v>1</v>
      </c>
      <c r="G35" s="25" t="s">
        <v>43</v>
      </c>
      <c r="H35" s="53">
        <v>4133.04</v>
      </c>
      <c r="I35" s="55">
        <f t="shared" si="0"/>
        <v>4974.1099999999997</v>
      </c>
      <c r="J35" s="28">
        <f t="shared" si="1"/>
        <v>4974.1099999999997</v>
      </c>
    </row>
    <row r="36" spans="1:10" ht="42.75" x14ac:dyDescent="0.25">
      <c r="A36" s="25" t="s">
        <v>72</v>
      </c>
      <c r="B36" s="25" t="s">
        <v>1</v>
      </c>
      <c r="C36" s="25" t="s">
        <v>4</v>
      </c>
      <c r="D36" s="26" t="s">
        <v>118</v>
      </c>
      <c r="E36" s="27">
        <v>1</v>
      </c>
      <c r="F36" s="27">
        <v>1</v>
      </c>
      <c r="G36" s="25" t="s">
        <v>0</v>
      </c>
      <c r="H36" s="53">
        <v>4622.97</v>
      </c>
      <c r="I36" s="55">
        <f t="shared" si="0"/>
        <v>5563.74</v>
      </c>
      <c r="J36" s="28">
        <f t="shared" si="1"/>
        <v>5563.74</v>
      </c>
    </row>
    <row r="37" spans="1:10" x14ac:dyDescent="0.25">
      <c r="A37" s="10" t="s">
        <v>24</v>
      </c>
      <c r="B37" s="22" t="s">
        <v>73</v>
      </c>
      <c r="C37" s="10"/>
      <c r="D37" s="23"/>
      <c r="E37" s="10"/>
      <c r="F37" s="23"/>
      <c r="G37" s="23"/>
      <c r="H37" s="54"/>
      <c r="I37" s="44"/>
      <c r="J37" s="24">
        <f>J38</f>
        <v>4974.1099999999997</v>
      </c>
    </row>
    <row r="38" spans="1:10" ht="114" x14ac:dyDescent="0.25">
      <c r="A38" s="25" t="s">
        <v>74</v>
      </c>
      <c r="B38" s="25" t="s">
        <v>14</v>
      </c>
      <c r="C38" s="21" t="s">
        <v>42</v>
      </c>
      <c r="D38" s="26" t="s">
        <v>112</v>
      </c>
      <c r="E38" s="27">
        <v>1</v>
      </c>
      <c r="F38" s="27">
        <v>1</v>
      </c>
      <c r="G38" s="25" t="s">
        <v>43</v>
      </c>
      <c r="H38" s="53">
        <v>4133.04</v>
      </c>
      <c r="I38" s="55">
        <f t="shared" si="0"/>
        <v>4974.1099999999997</v>
      </c>
      <c r="J38" s="28">
        <f t="shared" si="1"/>
        <v>4974.1099999999997</v>
      </c>
    </row>
    <row r="39" spans="1:10" x14ac:dyDescent="0.25">
      <c r="A39" s="10" t="s">
        <v>25</v>
      </c>
      <c r="B39" s="22" t="s">
        <v>75</v>
      </c>
      <c r="C39" s="10"/>
      <c r="D39" s="23"/>
      <c r="E39" s="10"/>
      <c r="F39" s="23"/>
      <c r="G39" s="23"/>
      <c r="H39" s="54"/>
      <c r="I39" s="44"/>
      <c r="J39" s="24">
        <f>SUM(J40:J41)</f>
        <v>10537.849999999999</v>
      </c>
    </row>
    <row r="40" spans="1:10" ht="114" x14ac:dyDescent="0.25">
      <c r="A40" s="25" t="s">
        <v>76</v>
      </c>
      <c r="B40" s="25" t="s">
        <v>14</v>
      </c>
      <c r="C40" s="21" t="s">
        <v>42</v>
      </c>
      <c r="D40" s="26" t="s">
        <v>112</v>
      </c>
      <c r="E40" s="27">
        <v>1</v>
      </c>
      <c r="F40" s="27">
        <v>1</v>
      </c>
      <c r="G40" s="25" t="s">
        <v>43</v>
      </c>
      <c r="H40" s="53">
        <v>4133.04</v>
      </c>
      <c r="I40" s="55">
        <f t="shared" si="0"/>
        <v>4974.1099999999997</v>
      </c>
      <c r="J40" s="28">
        <f t="shared" si="1"/>
        <v>4974.1099999999997</v>
      </c>
    </row>
    <row r="41" spans="1:10" ht="42.75" x14ac:dyDescent="0.25">
      <c r="A41" s="25" t="s">
        <v>77</v>
      </c>
      <c r="B41" s="25" t="s">
        <v>1</v>
      </c>
      <c r="C41" s="25" t="s">
        <v>4</v>
      </c>
      <c r="D41" s="26" t="s">
        <v>118</v>
      </c>
      <c r="E41" s="27">
        <v>1</v>
      </c>
      <c r="F41" s="27">
        <v>1</v>
      </c>
      <c r="G41" s="25" t="s">
        <v>0</v>
      </c>
      <c r="H41" s="53">
        <v>4622.97</v>
      </c>
      <c r="I41" s="55">
        <f t="shared" si="0"/>
        <v>5563.74</v>
      </c>
      <c r="J41" s="28">
        <f t="shared" si="1"/>
        <v>5563.74</v>
      </c>
    </row>
    <row r="42" spans="1:10" x14ac:dyDescent="0.25">
      <c r="A42" s="10" t="s">
        <v>26</v>
      </c>
      <c r="B42" s="22" t="s">
        <v>78</v>
      </c>
      <c r="C42" s="10"/>
      <c r="D42" s="23"/>
      <c r="E42" s="10"/>
      <c r="F42" s="23"/>
      <c r="G42" s="23"/>
      <c r="H42" s="54"/>
      <c r="I42" s="44"/>
      <c r="J42" s="24">
        <f>J43</f>
        <v>4974.1099999999997</v>
      </c>
    </row>
    <row r="43" spans="1:10" ht="114" x14ac:dyDescent="0.25">
      <c r="A43" s="25" t="s">
        <v>79</v>
      </c>
      <c r="B43" s="25" t="s">
        <v>14</v>
      </c>
      <c r="C43" s="21" t="s">
        <v>42</v>
      </c>
      <c r="D43" s="26" t="s">
        <v>112</v>
      </c>
      <c r="E43" s="27">
        <v>1</v>
      </c>
      <c r="F43" s="27">
        <v>1</v>
      </c>
      <c r="G43" s="25" t="s">
        <v>43</v>
      </c>
      <c r="H43" s="53">
        <v>4133.04</v>
      </c>
      <c r="I43" s="55">
        <f t="shared" ref="I43:I65" si="2">ROUND(IF(C43="FDE", (H43/1.195)*(1+$B$10), H43*(1+$B$10)),2)</f>
        <v>4974.1099999999997</v>
      </c>
      <c r="J43" s="28">
        <f t="shared" ref="J43:J65" si="3">ROUND(F43*I43,2)</f>
        <v>4974.1099999999997</v>
      </c>
    </row>
    <row r="44" spans="1:10" x14ac:dyDescent="0.25">
      <c r="A44" s="10" t="s">
        <v>27</v>
      </c>
      <c r="B44" s="22" t="s">
        <v>80</v>
      </c>
      <c r="C44" s="10"/>
      <c r="D44" s="23"/>
      <c r="E44" s="10"/>
      <c r="F44" s="23"/>
      <c r="G44" s="23"/>
      <c r="H44" s="54"/>
      <c r="I44" s="44"/>
      <c r="J44" s="24">
        <f>SUM(J45:J46)</f>
        <v>12402.099999999999</v>
      </c>
    </row>
    <row r="45" spans="1:10" ht="142.5" x14ac:dyDescent="0.25">
      <c r="A45" s="25" t="s">
        <v>81</v>
      </c>
      <c r="B45" s="25" t="s">
        <v>44</v>
      </c>
      <c r="C45" s="21" t="s">
        <v>42</v>
      </c>
      <c r="D45" s="26" t="s">
        <v>113</v>
      </c>
      <c r="E45" s="27">
        <v>1</v>
      </c>
      <c r="F45" s="27">
        <v>1</v>
      </c>
      <c r="G45" s="25" t="s">
        <v>43</v>
      </c>
      <c r="H45" s="53">
        <v>5682.0599999999995</v>
      </c>
      <c r="I45" s="55">
        <f t="shared" si="2"/>
        <v>6838.36</v>
      </c>
      <c r="J45" s="28">
        <f t="shared" si="3"/>
        <v>6838.36</v>
      </c>
    </row>
    <row r="46" spans="1:10" ht="42.75" x14ac:dyDescent="0.25">
      <c r="A46" s="25" t="s">
        <v>82</v>
      </c>
      <c r="B46" s="25" t="s">
        <v>1</v>
      </c>
      <c r="C46" s="25" t="s">
        <v>4</v>
      </c>
      <c r="D46" s="26" t="s">
        <v>118</v>
      </c>
      <c r="E46" s="27">
        <v>1</v>
      </c>
      <c r="F46" s="27">
        <v>1</v>
      </c>
      <c r="G46" s="25" t="s">
        <v>0</v>
      </c>
      <c r="H46" s="53">
        <v>4622.97</v>
      </c>
      <c r="I46" s="55">
        <f t="shared" si="2"/>
        <v>5563.74</v>
      </c>
      <c r="J46" s="28">
        <f t="shared" si="3"/>
        <v>5563.74</v>
      </c>
    </row>
    <row r="47" spans="1:10" x14ac:dyDescent="0.25">
      <c r="A47" s="10" t="s">
        <v>28</v>
      </c>
      <c r="B47" s="22" t="s">
        <v>83</v>
      </c>
      <c r="C47" s="10"/>
      <c r="D47" s="23"/>
      <c r="E47" s="10"/>
      <c r="F47" s="23"/>
      <c r="G47" s="23"/>
      <c r="H47" s="54"/>
      <c r="I47" s="44"/>
      <c r="J47" s="24">
        <f>SUM(J48:J49)</f>
        <v>10537.849999999999</v>
      </c>
    </row>
    <row r="48" spans="1:10" ht="114" x14ac:dyDescent="0.25">
      <c r="A48" s="25" t="s">
        <v>84</v>
      </c>
      <c r="B48" s="25" t="s">
        <v>14</v>
      </c>
      <c r="C48" s="21" t="s">
        <v>42</v>
      </c>
      <c r="D48" s="26" t="s">
        <v>112</v>
      </c>
      <c r="E48" s="27">
        <v>1</v>
      </c>
      <c r="F48" s="27">
        <v>1</v>
      </c>
      <c r="G48" s="25" t="s">
        <v>43</v>
      </c>
      <c r="H48" s="53">
        <v>4133.04</v>
      </c>
      <c r="I48" s="55">
        <f t="shared" si="2"/>
        <v>4974.1099999999997</v>
      </c>
      <c r="J48" s="28">
        <f t="shared" si="3"/>
        <v>4974.1099999999997</v>
      </c>
    </row>
    <row r="49" spans="1:10" ht="42.75" x14ac:dyDescent="0.25">
      <c r="A49" s="25" t="s">
        <v>85</v>
      </c>
      <c r="B49" s="25" t="s">
        <v>1</v>
      </c>
      <c r="C49" s="25" t="s">
        <v>4</v>
      </c>
      <c r="D49" s="26" t="s">
        <v>118</v>
      </c>
      <c r="E49" s="27">
        <v>1</v>
      </c>
      <c r="F49" s="27">
        <v>1</v>
      </c>
      <c r="G49" s="25" t="s">
        <v>0</v>
      </c>
      <c r="H49" s="53">
        <v>4622.97</v>
      </c>
      <c r="I49" s="55">
        <f t="shared" si="2"/>
        <v>5563.74</v>
      </c>
      <c r="J49" s="28">
        <f t="shared" si="3"/>
        <v>5563.74</v>
      </c>
    </row>
    <row r="50" spans="1:10" x14ac:dyDescent="0.25">
      <c r="A50" s="10" t="s">
        <v>29</v>
      </c>
      <c r="B50" s="22" t="s">
        <v>83</v>
      </c>
      <c r="C50" s="10"/>
      <c r="D50" s="23"/>
      <c r="E50" s="10"/>
      <c r="F50" s="23"/>
      <c r="G50" s="23"/>
      <c r="H50" s="54"/>
      <c r="I50" s="44"/>
      <c r="J50" s="24">
        <f>SUM(J51:J52)</f>
        <v>10537.849999999999</v>
      </c>
    </row>
    <row r="51" spans="1:10" ht="114" x14ac:dyDescent="0.25">
      <c r="A51" s="25" t="s">
        <v>86</v>
      </c>
      <c r="B51" s="25" t="s">
        <v>14</v>
      </c>
      <c r="C51" s="21" t="s">
        <v>42</v>
      </c>
      <c r="D51" s="26" t="s">
        <v>112</v>
      </c>
      <c r="E51" s="27">
        <v>1</v>
      </c>
      <c r="F51" s="27">
        <v>1</v>
      </c>
      <c r="G51" s="25" t="s">
        <v>43</v>
      </c>
      <c r="H51" s="53">
        <v>4133.04</v>
      </c>
      <c r="I51" s="55">
        <f t="shared" si="2"/>
        <v>4974.1099999999997</v>
      </c>
      <c r="J51" s="28">
        <f t="shared" si="3"/>
        <v>4974.1099999999997</v>
      </c>
    </row>
    <row r="52" spans="1:10" ht="42.75" x14ac:dyDescent="0.25">
      <c r="A52" s="25" t="s">
        <v>87</v>
      </c>
      <c r="B52" s="25" t="s">
        <v>1</v>
      </c>
      <c r="C52" s="25" t="s">
        <v>4</v>
      </c>
      <c r="D52" s="26" t="s">
        <v>118</v>
      </c>
      <c r="E52" s="27">
        <v>1</v>
      </c>
      <c r="F52" s="27">
        <v>1</v>
      </c>
      <c r="G52" s="25" t="s">
        <v>0</v>
      </c>
      <c r="H52" s="53">
        <v>4622.97</v>
      </c>
      <c r="I52" s="55">
        <f t="shared" si="2"/>
        <v>5563.74</v>
      </c>
      <c r="J52" s="28">
        <f t="shared" si="3"/>
        <v>5563.74</v>
      </c>
    </row>
    <row r="53" spans="1:10" x14ac:dyDescent="0.25">
      <c r="A53" s="10" t="s">
        <v>30</v>
      </c>
      <c r="B53" s="22" t="s">
        <v>88</v>
      </c>
      <c r="C53" s="10"/>
      <c r="D53" s="23"/>
      <c r="E53" s="10"/>
      <c r="F53" s="23"/>
      <c r="G53" s="23"/>
      <c r="H53" s="54"/>
      <c r="I53" s="44"/>
      <c r="J53" s="24">
        <f>SUM(J54:J55)</f>
        <v>10537.849999999999</v>
      </c>
    </row>
    <row r="54" spans="1:10" ht="114" x14ac:dyDescent="0.25">
      <c r="A54" s="25" t="s">
        <v>89</v>
      </c>
      <c r="B54" s="25" t="s">
        <v>14</v>
      </c>
      <c r="C54" s="21" t="s">
        <v>42</v>
      </c>
      <c r="D54" s="26" t="s">
        <v>112</v>
      </c>
      <c r="E54" s="27">
        <v>1</v>
      </c>
      <c r="F54" s="27">
        <v>1</v>
      </c>
      <c r="G54" s="25" t="s">
        <v>43</v>
      </c>
      <c r="H54" s="53">
        <v>4133.04</v>
      </c>
      <c r="I54" s="55">
        <f t="shared" si="2"/>
        <v>4974.1099999999997</v>
      </c>
      <c r="J54" s="28">
        <f t="shared" si="3"/>
        <v>4974.1099999999997</v>
      </c>
    </row>
    <row r="55" spans="1:10" ht="42.75" x14ac:dyDescent="0.25">
      <c r="A55" s="25" t="s">
        <v>90</v>
      </c>
      <c r="B55" s="25" t="s">
        <v>1</v>
      </c>
      <c r="C55" s="25" t="s">
        <v>4</v>
      </c>
      <c r="D55" s="26" t="s">
        <v>118</v>
      </c>
      <c r="E55" s="27">
        <v>1</v>
      </c>
      <c r="F55" s="27">
        <v>1</v>
      </c>
      <c r="G55" s="25" t="s">
        <v>0</v>
      </c>
      <c r="H55" s="53">
        <v>4622.97</v>
      </c>
      <c r="I55" s="55">
        <f t="shared" si="2"/>
        <v>5563.74</v>
      </c>
      <c r="J55" s="28">
        <f t="shared" si="3"/>
        <v>5563.74</v>
      </c>
    </row>
    <row r="56" spans="1:10" x14ac:dyDescent="0.25">
      <c r="A56" s="10" t="s">
        <v>31</v>
      </c>
      <c r="B56" s="22" t="s">
        <v>91</v>
      </c>
      <c r="C56" s="10"/>
      <c r="D56" s="23"/>
      <c r="E56" s="10"/>
      <c r="F56" s="23"/>
      <c r="G56" s="23"/>
      <c r="H56" s="54"/>
      <c r="I56" s="44"/>
      <c r="J56" s="24">
        <f>SUM(J57:J58)</f>
        <v>10537.849999999999</v>
      </c>
    </row>
    <row r="57" spans="1:10" ht="114" x14ac:dyDescent="0.25">
      <c r="A57" s="25" t="s">
        <v>92</v>
      </c>
      <c r="B57" s="25" t="s">
        <v>14</v>
      </c>
      <c r="C57" s="21" t="s">
        <v>42</v>
      </c>
      <c r="D57" s="26" t="s">
        <v>112</v>
      </c>
      <c r="E57" s="27">
        <v>1</v>
      </c>
      <c r="F57" s="27">
        <v>1</v>
      </c>
      <c r="G57" s="25" t="s">
        <v>43</v>
      </c>
      <c r="H57" s="53">
        <v>4133.04</v>
      </c>
      <c r="I57" s="55">
        <f t="shared" si="2"/>
        <v>4974.1099999999997</v>
      </c>
      <c r="J57" s="28">
        <f t="shared" si="3"/>
        <v>4974.1099999999997</v>
      </c>
    </row>
    <row r="58" spans="1:10" ht="42.75" x14ac:dyDescent="0.25">
      <c r="A58" s="25" t="s">
        <v>93</v>
      </c>
      <c r="B58" s="25" t="s">
        <v>1</v>
      </c>
      <c r="C58" s="25" t="s">
        <v>4</v>
      </c>
      <c r="D58" s="26" t="s">
        <v>118</v>
      </c>
      <c r="E58" s="27">
        <v>1</v>
      </c>
      <c r="F58" s="27">
        <v>1</v>
      </c>
      <c r="G58" s="25" t="s">
        <v>0</v>
      </c>
      <c r="H58" s="53">
        <v>4622.97</v>
      </c>
      <c r="I58" s="55">
        <f t="shared" si="2"/>
        <v>5563.74</v>
      </c>
      <c r="J58" s="28">
        <f t="shared" si="3"/>
        <v>5563.74</v>
      </c>
    </row>
    <row r="59" spans="1:10" x14ac:dyDescent="0.25">
      <c r="A59" s="10" t="s">
        <v>32</v>
      </c>
      <c r="B59" s="22" t="s">
        <v>94</v>
      </c>
      <c r="C59" s="10"/>
      <c r="D59" s="23"/>
      <c r="E59" s="10"/>
      <c r="F59" s="23"/>
      <c r="G59" s="23"/>
      <c r="H59" s="54"/>
      <c r="I59" s="44"/>
      <c r="J59" s="24">
        <f>J60</f>
        <v>4974.1099999999997</v>
      </c>
    </row>
    <row r="60" spans="1:10" ht="114" x14ac:dyDescent="0.25">
      <c r="A60" s="25" t="s">
        <v>95</v>
      </c>
      <c r="B60" s="25" t="s">
        <v>14</v>
      </c>
      <c r="C60" s="21" t="s">
        <v>42</v>
      </c>
      <c r="D60" s="26" t="s">
        <v>112</v>
      </c>
      <c r="E60" s="27">
        <v>1</v>
      </c>
      <c r="F60" s="27">
        <v>1</v>
      </c>
      <c r="G60" s="25" t="s">
        <v>43</v>
      </c>
      <c r="H60" s="53">
        <v>4133.04</v>
      </c>
      <c r="I60" s="55">
        <f t="shared" si="2"/>
        <v>4974.1099999999997</v>
      </c>
      <c r="J60" s="28">
        <f t="shared" si="3"/>
        <v>4974.1099999999997</v>
      </c>
    </row>
    <row r="61" spans="1:10" x14ac:dyDescent="0.25">
      <c r="A61" s="10" t="s">
        <v>33</v>
      </c>
      <c r="B61" s="22" t="s">
        <v>96</v>
      </c>
      <c r="C61" s="10"/>
      <c r="D61" s="23"/>
      <c r="E61" s="10"/>
      <c r="F61" s="23"/>
      <c r="G61" s="23"/>
      <c r="H61" s="54"/>
      <c r="I61" s="44"/>
      <c r="J61" s="24">
        <f>J62</f>
        <v>4974.1099999999997</v>
      </c>
    </row>
    <row r="62" spans="1:10" ht="114" x14ac:dyDescent="0.25">
      <c r="A62" s="25" t="s">
        <v>97</v>
      </c>
      <c r="B62" s="25" t="s">
        <v>14</v>
      </c>
      <c r="C62" s="21" t="s">
        <v>42</v>
      </c>
      <c r="D62" s="26" t="s">
        <v>112</v>
      </c>
      <c r="E62" s="27">
        <v>1</v>
      </c>
      <c r="F62" s="27">
        <v>1</v>
      </c>
      <c r="G62" s="25" t="s">
        <v>43</v>
      </c>
      <c r="H62" s="53">
        <v>4133.04</v>
      </c>
      <c r="I62" s="55">
        <f t="shared" si="2"/>
        <v>4974.1099999999997</v>
      </c>
      <c r="J62" s="28">
        <f t="shared" si="3"/>
        <v>4974.1099999999997</v>
      </c>
    </row>
    <row r="63" spans="1:10" x14ac:dyDescent="0.25">
      <c r="A63" s="10" t="s">
        <v>34</v>
      </c>
      <c r="B63" s="22" t="s">
        <v>99</v>
      </c>
      <c r="C63" s="10"/>
      <c r="D63" s="23"/>
      <c r="E63" s="10"/>
      <c r="F63" s="23"/>
      <c r="G63" s="23"/>
      <c r="H63" s="54"/>
      <c r="I63" s="44"/>
      <c r="J63" s="24">
        <f>SUM(J64:J65)</f>
        <v>10537.849999999999</v>
      </c>
    </row>
    <row r="64" spans="1:10" ht="114" x14ac:dyDescent="0.25">
      <c r="A64" s="25" t="s">
        <v>98</v>
      </c>
      <c r="B64" s="25" t="s">
        <v>14</v>
      </c>
      <c r="C64" s="21" t="s">
        <v>42</v>
      </c>
      <c r="D64" s="26" t="s">
        <v>112</v>
      </c>
      <c r="E64" s="27">
        <v>1</v>
      </c>
      <c r="F64" s="27">
        <v>1</v>
      </c>
      <c r="G64" s="25" t="s">
        <v>43</v>
      </c>
      <c r="H64" s="53">
        <v>4133.04</v>
      </c>
      <c r="I64" s="55">
        <f t="shared" si="2"/>
        <v>4974.1099999999997</v>
      </c>
      <c r="J64" s="28">
        <f t="shared" si="3"/>
        <v>4974.1099999999997</v>
      </c>
    </row>
    <row r="65" spans="1:10" ht="42.75" x14ac:dyDescent="0.25">
      <c r="A65" s="25" t="s">
        <v>100</v>
      </c>
      <c r="B65" s="25" t="s">
        <v>1</v>
      </c>
      <c r="C65" s="25" t="s">
        <v>4</v>
      </c>
      <c r="D65" s="26" t="s">
        <v>118</v>
      </c>
      <c r="E65" s="27">
        <v>1</v>
      </c>
      <c r="F65" s="27">
        <v>1</v>
      </c>
      <c r="G65" s="25" t="s">
        <v>0</v>
      </c>
      <c r="H65" s="53">
        <v>4622.97</v>
      </c>
      <c r="I65" s="55">
        <f t="shared" si="2"/>
        <v>5563.74</v>
      </c>
      <c r="J65" s="28">
        <f t="shared" si="3"/>
        <v>5563.74</v>
      </c>
    </row>
    <row r="66" spans="1:10" x14ac:dyDescent="0.25">
      <c r="A66" s="10" t="s">
        <v>115</v>
      </c>
      <c r="B66" s="22" t="s">
        <v>116</v>
      </c>
      <c r="C66" s="10"/>
      <c r="D66" s="23"/>
      <c r="E66" s="10"/>
      <c r="F66" s="23"/>
      <c r="G66" s="23"/>
      <c r="H66" s="54"/>
      <c r="I66" s="44"/>
      <c r="J66" s="24">
        <f>J67</f>
        <v>4974.1099999999997</v>
      </c>
    </row>
    <row r="67" spans="1:10" ht="114" x14ac:dyDescent="0.25">
      <c r="A67" s="25" t="s">
        <v>117</v>
      </c>
      <c r="B67" s="25" t="s">
        <v>14</v>
      </c>
      <c r="C67" s="21" t="s">
        <v>42</v>
      </c>
      <c r="D67" s="26" t="s">
        <v>112</v>
      </c>
      <c r="E67" s="27">
        <v>1</v>
      </c>
      <c r="F67" s="27">
        <v>1</v>
      </c>
      <c r="G67" s="25" t="s">
        <v>43</v>
      </c>
      <c r="H67" s="53">
        <v>4133.04</v>
      </c>
      <c r="I67" s="55">
        <f t="shared" ref="I67" si="4">ROUND(IF(C67="FDE", (H67/1.195)*(1+$B$10), H67*(1+$B$10)),2)</f>
        <v>4974.1099999999997</v>
      </c>
      <c r="J67" s="28">
        <f t="shared" ref="J67" si="5">ROUND(F67*I67,2)</f>
        <v>4974.1099999999997</v>
      </c>
    </row>
    <row r="68" spans="1:10" x14ac:dyDescent="0.25">
      <c r="A68" s="30" t="s">
        <v>102</v>
      </c>
      <c r="B68" s="30"/>
      <c r="C68" s="30"/>
      <c r="D68" s="30"/>
      <c r="E68" s="30"/>
      <c r="F68" s="30"/>
      <c r="G68" s="30"/>
      <c r="H68" s="30"/>
      <c r="I68" s="30"/>
      <c r="J68" s="11">
        <f>SUM(J13:J67)/2</f>
        <v>185668.76999999981</v>
      </c>
    </row>
    <row r="69" spans="1:10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spans="1:10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</row>
    <row r="71" spans="1:10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</row>
    <row r="72" spans="1:10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</row>
    <row r="73" spans="1:10" x14ac:dyDescent="0.25">
      <c r="A73" s="45"/>
      <c r="B73" s="46"/>
      <c r="C73" s="46"/>
      <c r="D73" s="47"/>
      <c r="E73" s="52"/>
      <c r="F73" s="46"/>
      <c r="G73" s="46"/>
      <c r="H73" s="48"/>
      <c r="I73" s="48"/>
      <c r="J73" s="48"/>
    </row>
    <row r="74" spans="1:10" x14ac:dyDescent="0.25">
      <c r="A74" s="45"/>
      <c r="B74" s="46"/>
      <c r="C74" s="46"/>
      <c r="D74" s="47"/>
      <c r="E74" s="52"/>
      <c r="F74" s="46"/>
      <c r="G74" s="46"/>
      <c r="H74" s="48"/>
      <c r="I74" s="48"/>
      <c r="J74" s="48"/>
    </row>
    <row r="75" spans="1:10" x14ac:dyDescent="0.25">
      <c r="A75" s="45"/>
      <c r="B75" s="46"/>
      <c r="C75" s="46"/>
      <c r="D75" s="47"/>
      <c r="E75" s="52"/>
      <c r="F75" s="46"/>
      <c r="G75" s="46"/>
      <c r="H75" s="48"/>
      <c r="I75" s="48"/>
      <c r="J75" s="48"/>
    </row>
    <row r="76" spans="1:10" x14ac:dyDescent="0.25">
      <c r="A76" s="45"/>
      <c r="B76" s="46"/>
      <c r="C76" s="46"/>
      <c r="D76" s="47"/>
      <c r="E76" s="52"/>
      <c r="F76" s="46"/>
      <c r="G76" s="46"/>
      <c r="H76" s="48"/>
      <c r="I76" s="48"/>
      <c r="J76" s="48"/>
    </row>
    <row r="77" spans="1:10" x14ac:dyDescent="0.25">
      <c r="A77" s="45"/>
      <c r="B77" s="46"/>
      <c r="C77" s="46"/>
      <c r="D77" s="47"/>
      <c r="E77" s="52"/>
      <c r="F77" s="46"/>
      <c r="G77" s="46"/>
      <c r="H77" s="48"/>
      <c r="I77" s="48"/>
      <c r="J77" s="48"/>
    </row>
    <row r="78" spans="1:10" x14ac:dyDescent="0.25">
      <c r="A78" s="45"/>
      <c r="B78" s="46"/>
      <c r="C78" s="46"/>
      <c r="D78" s="47"/>
      <c r="E78" s="52"/>
      <c r="F78" s="46"/>
      <c r="G78" s="46"/>
      <c r="H78" s="48"/>
      <c r="I78" s="48"/>
      <c r="J78" s="48"/>
    </row>
    <row r="79" spans="1:10" x14ac:dyDescent="0.25">
      <c r="E79" s="8"/>
    </row>
    <row r="80" spans="1:10" x14ac:dyDescent="0.25">
      <c r="E80" s="8"/>
    </row>
    <row r="81" spans="5:5" x14ac:dyDescent="0.25">
      <c r="E81" s="8"/>
    </row>
    <row r="82" spans="5:5" x14ac:dyDescent="0.25">
      <c r="E82" s="8"/>
    </row>
    <row r="83" spans="5:5" x14ac:dyDescent="0.25">
      <c r="E83" s="8"/>
    </row>
    <row r="84" spans="5:5" x14ac:dyDescent="0.25">
      <c r="E84" s="8"/>
    </row>
    <row r="85" spans="5:5" x14ac:dyDescent="0.25">
      <c r="E85" s="8"/>
    </row>
    <row r="86" spans="5:5" x14ac:dyDescent="0.25">
      <c r="E86" s="8"/>
    </row>
    <row r="87" spans="5:5" x14ac:dyDescent="0.25">
      <c r="E87" s="8"/>
    </row>
    <row r="88" spans="5:5" x14ac:dyDescent="0.25">
      <c r="E88" s="8"/>
    </row>
    <row r="89" spans="5:5" x14ac:dyDescent="0.25">
      <c r="E89" s="8"/>
    </row>
    <row r="90" spans="5:5" x14ac:dyDescent="0.25">
      <c r="E90" s="8"/>
    </row>
    <row r="91" spans="5:5" x14ac:dyDescent="0.25">
      <c r="E91" s="8"/>
    </row>
    <row r="92" spans="5:5" x14ac:dyDescent="0.25">
      <c r="E92" s="8"/>
    </row>
    <row r="93" spans="5:5" x14ac:dyDescent="0.25">
      <c r="E93" s="8"/>
    </row>
    <row r="94" spans="5:5" x14ac:dyDescent="0.25">
      <c r="E94" s="8"/>
    </row>
    <row r="95" spans="5:5" x14ac:dyDescent="0.25">
      <c r="E95" s="8"/>
    </row>
    <row r="96" spans="5:5" x14ac:dyDescent="0.25">
      <c r="E96" s="8"/>
    </row>
    <row r="97" spans="5:5" x14ac:dyDescent="0.25">
      <c r="E97" s="8"/>
    </row>
    <row r="98" spans="5:5" x14ac:dyDescent="0.25">
      <c r="E98" s="8"/>
    </row>
    <row r="99" spans="5:5" x14ac:dyDescent="0.25">
      <c r="E99" s="8"/>
    </row>
    <row r="100" spans="5:5" x14ac:dyDescent="0.25">
      <c r="E100" s="8"/>
    </row>
    <row r="101" spans="5:5" x14ac:dyDescent="0.25">
      <c r="E101" s="8"/>
    </row>
    <row r="102" spans="5:5" x14ac:dyDescent="0.25">
      <c r="E102" s="8"/>
    </row>
    <row r="103" spans="5:5" x14ac:dyDescent="0.25">
      <c r="E103" s="8"/>
    </row>
    <row r="104" spans="5:5" x14ac:dyDescent="0.25">
      <c r="E104" s="8"/>
    </row>
    <row r="105" spans="5:5" x14ac:dyDescent="0.25">
      <c r="E105" s="8"/>
    </row>
    <row r="106" spans="5:5" x14ac:dyDescent="0.25">
      <c r="E106" s="8"/>
    </row>
    <row r="107" spans="5:5" x14ac:dyDescent="0.25">
      <c r="E107" s="8"/>
    </row>
    <row r="108" spans="5:5" x14ac:dyDescent="0.25">
      <c r="E108" s="8"/>
    </row>
    <row r="109" spans="5:5" x14ac:dyDescent="0.25">
      <c r="E109" s="8"/>
    </row>
    <row r="110" spans="5:5" x14ac:dyDescent="0.25">
      <c r="E110" s="8"/>
    </row>
    <row r="111" spans="5:5" x14ac:dyDescent="0.25">
      <c r="E111" s="8"/>
    </row>
    <row r="112" spans="5:5" x14ac:dyDescent="0.25">
      <c r="E112" s="8"/>
    </row>
    <row r="113" spans="5:5" x14ac:dyDescent="0.25">
      <c r="E113" s="8"/>
    </row>
    <row r="114" spans="5:5" x14ac:dyDescent="0.25">
      <c r="E114" s="8"/>
    </row>
    <row r="115" spans="5:5" x14ac:dyDescent="0.25">
      <c r="E115" s="8"/>
    </row>
    <row r="116" spans="5:5" x14ac:dyDescent="0.25">
      <c r="E116" s="8"/>
    </row>
    <row r="117" spans="5:5" x14ac:dyDescent="0.25">
      <c r="E117" s="8"/>
    </row>
    <row r="118" spans="5:5" x14ac:dyDescent="0.25">
      <c r="E118" s="8"/>
    </row>
    <row r="119" spans="5:5" x14ac:dyDescent="0.25">
      <c r="E119" s="8"/>
    </row>
    <row r="120" spans="5:5" x14ac:dyDescent="0.25">
      <c r="E120" s="8"/>
    </row>
    <row r="121" spans="5:5" x14ac:dyDescent="0.25">
      <c r="E121" s="8"/>
    </row>
    <row r="122" spans="5:5" x14ac:dyDescent="0.25">
      <c r="E122" s="8"/>
    </row>
    <row r="123" spans="5:5" x14ac:dyDescent="0.25">
      <c r="E123" s="8"/>
    </row>
    <row r="124" spans="5:5" x14ac:dyDescent="0.25">
      <c r="E124" s="8"/>
    </row>
    <row r="125" spans="5:5" x14ac:dyDescent="0.25">
      <c r="E125" s="8"/>
    </row>
    <row r="126" spans="5:5" x14ac:dyDescent="0.25">
      <c r="E126" s="8"/>
    </row>
    <row r="127" spans="5:5" x14ac:dyDescent="0.25">
      <c r="E127" s="8"/>
    </row>
    <row r="128" spans="5:5" x14ac:dyDescent="0.25">
      <c r="E128" s="8"/>
    </row>
    <row r="129" spans="5:5" x14ac:dyDescent="0.25">
      <c r="E129" s="8"/>
    </row>
    <row r="130" spans="5:5" x14ac:dyDescent="0.25">
      <c r="E130" s="8"/>
    </row>
    <row r="131" spans="5:5" x14ac:dyDescent="0.25">
      <c r="E131" s="8"/>
    </row>
    <row r="132" spans="5:5" x14ac:dyDescent="0.25">
      <c r="E132" s="8"/>
    </row>
    <row r="133" spans="5:5" x14ac:dyDescent="0.25">
      <c r="E133" s="8"/>
    </row>
    <row r="134" spans="5:5" x14ac:dyDescent="0.25">
      <c r="E134" s="8"/>
    </row>
    <row r="135" spans="5:5" x14ac:dyDescent="0.25">
      <c r="E135" s="8"/>
    </row>
    <row r="136" spans="5:5" x14ac:dyDescent="0.25">
      <c r="E136" s="8"/>
    </row>
    <row r="137" spans="5:5" x14ac:dyDescent="0.25">
      <c r="E137" s="8"/>
    </row>
    <row r="138" spans="5:5" x14ac:dyDescent="0.25">
      <c r="E138" s="8"/>
    </row>
    <row r="139" spans="5:5" x14ac:dyDescent="0.25">
      <c r="E139" s="8"/>
    </row>
    <row r="140" spans="5:5" x14ac:dyDescent="0.25">
      <c r="E140" s="8"/>
    </row>
    <row r="141" spans="5:5" x14ac:dyDescent="0.25">
      <c r="E141" s="8"/>
    </row>
    <row r="142" spans="5:5" x14ac:dyDescent="0.25">
      <c r="E142" s="8"/>
    </row>
    <row r="143" spans="5:5" x14ac:dyDescent="0.25">
      <c r="E143" s="8"/>
    </row>
    <row r="144" spans="5:5" x14ac:dyDescent="0.25">
      <c r="E144" s="8"/>
    </row>
    <row r="145" spans="5:5" x14ac:dyDescent="0.25">
      <c r="E145" s="8"/>
    </row>
    <row r="146" spans="5:5" x14ac:dyDescent="0.25">
      <c r="E146" s="8"/>
    </row>
    <row r="147" spans="5:5" x14ac:dyDescent="0.25">
      <c r="E147" s="8"/>
    </row>
    <row r="148" spans="5:5" x14ac:dyDescent="0.25">
      <c r="E148" s="8"/>
    </row>
    <row r="149" spans="5:5" x14ac:dyDescent="0.25">
      <c r="E149" s="8"/>
    </row>
    <row r="150" spans="5:5" x14ac:dyDescent="0.25">
      <c r="E150" s="8"/>
    </row>
    <row r="151" spans="5:5" x14ac:dyDescent="0.25">
      <c r="E151" s="8"/>
    </row>
    <row r="152" spans="5:5" x14ac:dyDescent="0.25">
      <c r="E152" s="8"/>
    </row>
    <row r="153" spans="5:5" x14ac:dyDescent="0.25">
      <c r="E153" s="8"/>
    </row>
    <row r="154" spans="5:5" x14ac:dyDescent="0.25">
      <c r="E154" s="8"/>
    </row>
    <row r="155" spans="5:5" x14ac:dyDescent="0.25">
      <c r="E155" s="8"/>
    </row>
    <row r="156" spans="5:5" x14ac:dyDescent="0.25">
      <c r="E156" s="8"/>
    </row>
    <row r="157" spans="5:5" x14ac:dyDescent="0.25">
      <c r="E157" s="8"/>
    </row>
    <row r="158" spans="5:5" x14ac:dyDescent="0.25">
      <c r="E158" s="8"/>
    </row>
    <row r="159" spans="5:5" x14ac:dyDescent="0.25">
      <c r="E159" s="8"/>
    </row>
    <row r="160" spans="5:5" x14ac:dyDescent="0.25">
      <c r="E160" s="8"/>
    </row>
    <row r="161" spans="5:5" x14ac:dyDescent="0.25">
      <c r="E161" s="8"/>
    </row>
    <row r="162" spans="5:5" x14ac:dyDescent="0.25">
      <c r="E162" s="8"/>
    </row>
    <row r="163" spans="5:5" x14ac:dyDescent="0.25">
      <c r="E163" s="8"/>
    </row>
    <row r="164" spans="5:5" x14ac:dyDescent="0.25">
      <c r="E164" s="8"/>
    </row>
    <row r="165" spans="5:5" x14ac:dyDescent="0.25">
      <c r="E165" s="8"/>
    </row>
    <row r="166" spans="5:5" x14ac:dyDescent="0.25">
      <c r="E166" s="8"/>
    </row>
    <row r="167" spans="5:5" x14ac:dyDescent="0.25">
      <c r="E167" s="8"/>
    </row>
    <row r="168" spans="5:5" x14ac:dyDescent="0.25">
      <c r="E168" s="8"/>
    </row>
    <row r="169" spans="5:5" x14ac:dyDescent="0.25">
      <c r="E169" s="8"/>
    </row>
    <row r="170" spans="5:5" x14ac:dyDescent="0.25">
      <c r="E170" s="8"/>
    </row>
    <row r="171" spans="5:5" x14ac:dyDescent="0.25">
      <c r="E171" s="8"/>
    </row>
    <row r="172" spans="5:5" x14ac:dyDescent="0.25">
      <c r="E172" s="8"/>
    </row>
    <row r="173" spans="5:5" x14ac:dyDescent="0.25">
      <c r="E173" s="8"/>
    </row>
    <row r="174" spans="5:5" x14ac:dyDescent="0.25">
      <c r="E174" s="8"/>
    </row>
    <row r="175" spans="5:5" x14ac:dyDescent="0.25">
      <c r="E175" s="8"/>
    </row>
    <row r="176" spans="5:5" x14ac:dyDescent="0.25">
      <c r="E176" s="8"/>
    </row>
    <row r="177" spans="5:5" x14ac:dyDescent="0.25">
      <c r="E177" s="8"/>
    </row>
    <row r="178" spans="5:5" x14ac:dyDescent="0.25">
      <c r="E178" s="8"/>
    </row>
    <row r="179" spans="5:5" x14ac:dyDescent="0.25">
      <c r="E179" s="8"/>
    </row>
    <row r="180" spans="5:5" x14ac:dyDescent="0.25">
      <c r="E180" s="8"/>
    </row>
    <row r="181" spans="5:5" x14ac:dyDescent="0.25">
      <c r="E181" s="8"/>
    </row>
    <row r="182" spans="5:5" x14ac:dyDescent="0.25">
      <c r="E182" s="8"/>
    </row>
    <row r="183" spans="5:5" x14ac:dyDescent="0.25">
      <c r="E183" s="8"/>
    </row>
    <row r="184" spans="5:5" x14ac:dyDescent="0.25">
      <c r="E184" s="8"/>
    </row>
    <row r="185" spans="5:5" x14ac:dyDescent="0.25">
      <c r="E185" s="8"/>
    </row>
    <row r="186" spans="5:5" x14ac:dyDescent="0.25">
      <c r="E186" s="8"/>
    </row>
    <row r="187" spans="5:5" x14ac:dyDescent="0.25">
      <c r="E187" s="8"/>
    </row>
    <row r="188" spans="5:5" x14ac:dyDescent="0.25">
      <c r="E188" s="8"/>
    </row>
    <row r="189" spans="5:5" x14ac:dyDescent="0.25">
      <c r="E189" s="8"/>
    </row>
    <row r="190" spans="5:5" x14ac:dyDescent="0.25">
      <c r="E190" s="8"/>
    </row>
    <row r="191" spans="5:5" x14ac:dyDescent="0.25">
      <c r="E191" s="8"/>
    </row>
    <row r="192" spans="5:5" x14ac:dyDescent="0.25">
      <c r="E192" s="8"/>
    </row>
    <row r="193" spans="5:5" x14ac:dyDescent="0.25">
      <c r="E193" s="8"/>
    </row>
    <row r="194" spans="5:5" x14ac:dyDescent="0.25">
      <c r="E194" s="8"/>
    </row>
    <row r="195" spans="5:5" x14ac:dyDescent="0.25">
      <c r="E195" s="8"/>
    </row>
    <row r="196" spans="5:5" x14ac:dyDescent="0.25">
      <c r="E196" s="8"/>
    </row>
    <row r="197" spans="5:5" x14ac:dyDescent="0.25">
      <c r="E197" s="8"/>
    </row>
    <row r="198" spans="5:5" x14ac:dyDescent="0.25">
      <c r="E198" s="8"/>
    </row>
    <row r="199" spans="5:5" x14ac:dyDescent="0.25">
      <c r="E199" s="8"/>
    </row>
    <row r="200" spans="5:5" x14ac:dyDescent="0.25">
      <c r="E200" s="8"/>
    </row>
    <row r="201" spans="5:5" x14ac:dyDescent="0.25">
      <c r="E201" s="8"/>
    </row>
    <row r="202" spans="5:5" x14ac:dyDescent="0.25">
      <c r="E202" s="8"/>
    </row>
    <row r="203" spans="5:5" x14ac:dyDescent="0.25">
      <c r="E203" s="8"/>
    </row>
    <row r="204" spans="5:5" x14ac:dyDescent="0.25">
      <c r="E204" s="8"/>
    </row>
    <row r="205" spans="5:5" x14ac:dyDescent="0.25">
      <c r="E205" s="8"/>
    </row>
    <row r="206" spans="5:5" x14ac:dyDescent="0.25">
      <c r="E206" s="8"/>
    </row>
    <row r="207" spans="5:5" x14ac:dyDescent="0.25">
      <c r="E207" s="8"/>
    </row>
    <row r="208" spans="5:5" x14ac:dyDescent="0.25">
      <c r="E208" s="8"/>
    </row>
    <row r="209" spans="5:5" x14ac:dyDescent="0.25">
      <c r="E209" s="8"/>
    </row>
    <row r="210" spans="5:5" x14ac:dyDescent="0.25">
      <c r="E210" s="8"/>
    </row>
    <row r="211" spans="5:5" x14ac:dyDescent="0.25">
      <c r="E211" s="8"/>
    </row>
    <row r="212" spans="5:5" x14ac:dyDescent="0.25">
      <c r="E212" s="8"/>
    </row>
    <row r="213" spans="5:5" x14ac:dyDescent="0.25">
      <c r="E213" s="8"/>
    </row>
    <row r="214" spans="5:5" x14ac:dyDescent="0.25">
      <c r="E214" s="8"/>
    </row>
    <row r="215" spans="5:5" x14ac:dyDescent="0.25">
      <c r="E215" s="8"/>
    </row>
    <row r="216" spans="5:5" x14ac:dyDescent="0.25">
      <c r="E216" s="8"/>
    </row>
    <row r="217" spans="5:5" x14ac:dyDescent="0.25">
      <c r="E217" s="8"/>
    </row>
    <row r="218" spans="5:5" x14ac:dyDescent="0.25">
      <c r="E218" s="8"/>
    </row>
    <row r="219" spans="5:5" x14ac:dyDescent="0.25">
      <c r="E219" s="8"/>
    </row>
    <row r="220" spans="5:5" x14ac:dyDescent="0.25">
      <c r="E220" s="8"/>
    </row>
    <row r="221" spans="5:5" x14ac:dyDescent="0.25">
      <c r="E221" s="8"/>
    </row>
    <row r="222" spans="5:5" x14ac:dyDescent="0.25">
      <c r="E222" s="8"/>
    </row>
    <row r="223" spans="5:5" x14ac:dyDescent="0.25">
      <c r="E223" s="8"/>
    </row>
    <row r="224" spans="5:5" x14ac:dyDescent="0.25">
      <c r="E224" s="8"/>
    </row>
    <row r="225" spans="5:5" x14ac:dyDescent="0.25">
      <c r="E225" s="8"/>
    </row>
    <row r="226" spans="5:5" x14ac:dyDescent="0.25">
      <c r="E226" s="8"/>
    </row>
    <row r="227" spans="5:5" x14ac:dyDescent="0.25">
      <c r="E227" s="8"/>
    </row>
    <row r="228" spans="5:5" x14ac:dyDescent="0.25">
      <c r="E228" s="8"/>
    </row>
    <row r="229" spans="5:5" x14ac:dyDescent="0.25">
      <c r="E229" s="8"/>
    </row>
    <row r="230" spans="5:5" x14ac:dyDescent="0.25">
      <c r="E230" s="8"/>
    </row>
    <row r="231" spans="5:5" x14ac:dyDescent="0.25">
      <c r="E231" s="8"/>
    </row>
    <row r="232" spans="5:5" x14ac:dyDescent="0.25">
      <c r="E232" s="8"/>
    </row>
    <row r="233" spans="5:5" x14ac:dyDescent="0.25">
      <c r="E233" s="8"/>
    </row>
    <row r="234" spans="5:5" x14ac:dyDescent="0.25">
      <c r="E234" s="8"/>
    </row>
    <row r="235" spans="5:5" x14ac:dyDescent="0.25">
      <c r="E235" s="8"/>
    </row>
    <row r="236" spans="5:5" x14ac:dyDescent="0.25">
      <c r="E236" s="8"/>
    </row>
    <row r="237" spans="5:5" x14ac:dyDescent="0.25">
      <c r="E237" s="8"/>
    </row>
    <row r="238" spans="5:5" x14ac:dyDescent="0.25">
      <c r="E238" s="8"/>
    </row>
    <row r="239" spans="5:5" x14ac:dyDescent="0.25">
      <c r="E239" s="8"/>
    </row>
    <row r="240" spans="5:5" x14ac:dyDescent="0.25">
      <c r="E240" s="8"/>
    </row>
    <row r="241" spans="5:5" x14ac:dyDescent="0.25">
      <c r="E241" s="8"/>
    </row>
    <row r="242" spans="5:5" x14ac:dyDescent="0.25">
      <c r="E242" s="8"/>
    </row>
    <row r="243" spans="5:5" x14ac:dyDescent="0.25">
      <c r="E243" s="8"/>
    </row>
    <row r="244" spans="5:5" x14ac:dyDescent="0.25">
      <c r="E244" s="8"/>
    </row>
    <row r="245" spans="5:5" x14ac:dyDescent="0.25">
      <c r="E245" s="8"/>
    </row>
    <row r="246" spans="5:5" x14ac:dyDescent="0.25">
      <c r="E246" s="8"/>
    </row>
    <row r="247" spans="5:5" x14ac:dyDescent="0.25">
      <c r="E247" s="8"/>
    </row>
    <row r="248" spans="5:5" x14ac:dyDescent="0.25">
      <c r="E248" s="8"/>
    </row>
    <row r="249" spans="5:5" x14ac:dyDescent="0.25">
      <c r="E249" s="8"/>
    </row>
    <row r="250" spans="5:5" x14ac:dyDescent="0.25">
      <c r="E250" s="8"/>
    </row>
    <row r="251" spans="5:5" x14ac:dyDescent="0.25">
      <c r="E251" s="8"/>
    </row>
    <row r="252" spans="5:5" x14ac:dyDescent="0.25">
      <c r="E252" s="8"/>
    </row>
    <row r="253" spans="5:5" x14ac:dyDescent="0.25">
      <c r="E253" s="8"/>
    </row>
    <row r="254" spans="5:5" x14ac:dyDescent="0.25">
      <c r="E254" s="8"/>
    </row>
    <row r="255" spans="5:5" x14ac:dyDescent="0.25">
      <c r="E255" s="8"/>
    </row>
    <row r="256" spans="5:5" x14ac:dyDescent="0.25">
      <c r="E256" s="8"/>
    </row>
    <row r="257" spans="5:5" x14ac:dyDescent="0.25">
      <c r="E257" s="8"/>
    </row>
    <row r="258" spans="5:5" x14ac:dyDescent="0.25">
      <c r="E258" s="8"/>
    </row>
    <row r="259" spans="5:5" x14ac:dyDescent="0.25">
      <c r="E259" s="8"/>
    </row>
    <row r="260" spans="5:5" x14ac:dyDescent="0.25">
      <c r="E260" s="8"/>
    </row>
    <row r="261" spans="5:5" x14ac:dyDescent="0.25">
      <c r="E261" s="8"/>
    </row>
    <row r="262" spans="5:5" x14ac:dyDescent="0.25">
      <c r="E262" s="8"/>
    </row>
    <row r="263" spans="5:5" x14ac:dyDescent="0.25">
      <c r="E263" s="8"/>
    </row>
    <row r="264" spans="5:5" x14ac:dyDescent="0.25">
      <c r="E264" s="8"/>
    </row>
    <row r="265" spans="5:5" x14ac:dyDescent="0.25">
      <c r="E265" s="8"/>
    </row>
    <row r="266" spans="5:5" x14ac:dyDescent="0.25">
      <c r="E266" s="8"/>
    </row>
    <row r="267" spans="5:5" x14ac:dyDescent="0.25">
      <c r="E267" s="8"/>
    </row>
    <row r="268" spans="5:5" x14ac:dyDescent="0.25">
      <c r="E268" s="8"/>
    </row>
    <row r="269" spans="5:5" x14ac:dyDescent="0.25">
      <c r="E269" s="8"/>
    </row>
    <row r="270" spans="5:5" x14ac:dyDescent="0.25">
      <c r="E270" s="8"/>
    </row>
    <row r="271" spans="5:5" x14ac:dyDescent="0.25">
      <c r="E271" s="8"/>
    </row>
    <row r="272" spans="5:5" x14ac:dyDescent="0.25">
      <c r="E272" s="8"/>
    </row>
    <row r="273" spans="5:5" x14ac:dyDescent="0.25">
      <c r="E273" s="8"/>
    </row>
    <row r="274" spans="5:5" x14ac:dyDescent="0.25">
      <c r="E274" s="8"/>
    </row>
    <row r="275" spans="5:5" x14ac:dyDescent="0.25">
      <c r="E275" s="8"/>
    </row>
    <row r="276" spans="5:5" x14ac:dyDescent="0.25">
      <c r="E276" s="8"/>
    </row>
    <row r="277" spans="5:5" x14ac:dyDescent="0.25">
      <c r="E277" s="8"/>
    </row>
    <row r="278" spans="5:5" x14ac:dyDescent="0.25">
      <c r="E278" s="8"/>
    </row>
    <row r="279" spans="5:5" x14ac:dyDescent="0.25">
      <c r="E279" s="8"/>
    </row>
    <row r="280" spans="5:5" x14ac:dyDescent="0.25">
      <c r="E280" s="8"/>
    </row>
    <row r="281" spans="5:5" x14ac:dyDescent="0.25">
      <c r="E281" s="8"/>
    </row>
    <row r="282" spans="5:5" x14ac:dyDescent="0.25">
      <c r="E282" s="8"/>
    </row>
    <row r="283" spans="5:5" x14ac:dyDescent="0.25">
      <c r="E283" s="8"/>
    </row>
    <row r="284" spans="5:5" x14ac:dyDescent="0.25">
      <c r="E284" s="8"/>
    </row>
    <row r="285" spans="5:5" x14ac:dyDescent="0.25">
      <c r="E285" s="8"/>
    </row>
    <row r="286" spans="5:5" x14ac:dyDescent="0.25">
      <c r="E286" s="8"/>
    </row>
    <row r="287" spans="5:5" x14ac:dyDescent="0.25">
      <c r="E287" s="8"/>
    </row>
    <row r="288" spans="5:5" x14ac:dyDescent="0.25">
      <c r="E288" s="8"/>
    </row>
    <row r="289" spans="5:5" x14ac:dyDescent="0.25">
      <c r="E289" s="8"/>
    </row>
    <row r="290" spans="5:5" x14ac:dyDescent="0.25">
      <c r="E290" s="8"/>
    </row>
    <row r="291" spans="5:5" x14ac:dyDescent="0.25">
      <c r="E291" s="8"/>
    </row>
    <row r="292" spans="5:5" x14ac:dyDescent="0.25">
      <c r="E292" s="8"/>
    </row>
    <row r="293" spans="5:5" x14ac:dyDescent="0.25">
      <c r="E293" s="8"/>
    </row>
    <row r="294" spans="5:5" x14ac:dyDescent="0.25">
      <c r="E294" s="8"/>
    </row>
    <row r="295" spans="5:5" x14ac:dyDescent="0.25">
      <c r="E295" s="8"/>
    </row>
    <row r="296" spans="5:5" x14ac:dyDescent="0.25">
      <c r="E296" s="8"/>
    </row>
    <row r="297" spans="5:5" x14ac:dyDescent="0.25">
      <c r="E297" s="8"/>
    </row>
    <row r="298" spans="5:5" x14ac:dyDescent="0.25">
      <c r="E298" s="8"/>
    </row>
    <row r="299" spans="5:5" x14ac:dyDescent="0.25">
      <c r="E299" s="8"/>
    </row>
    <row r="300" spans="5:5" x14ac:dyDescent="0.25">
      <c r="E300" s="8"/>
    </row>
    <row r="301" spans="5:5" x14ac:dyDescent="0.25">
      <c r="E301" s="8"/>
    </row>
    <row r="302" spans="5:5" x14ac:dyDescent="0.25">
      <c r="E302" s="8"/>
    </row>
    <row r="303" spans="5:5" x14ac:dyDescent="0.25">
      <c r="E303" s="8"/>
    </row>
    <row r="304" spans="5:5" x14ac:dyDescent="0.25">
      <c r="E304" s="8"/>
    </row>
    <row r="305" spans="5:5" x14ac:dyDescent="0.25">
      <c r="E305" s="8"/>
    </row>
    <row r="306" spans="5:5" x14ac:dyDescent="0.25">
      <c r="E306" s="8"/>
    </row>
    <row r="307" spans="5:5" x14ac:dyDescent="0.25">
      <c r="E307" s="8"/>
    </row>
    <row r="308" spans="5:5" x14ac:dyDescent="0.25">
      <c r="E308" s="8"/>
    </row>
    <row r="309" spans="5:5" x14ac:dyDescent="0.25">
      <c r="E309" s="8"/>
    </row>
    <row r="310" spans="5:5" x14ac:dyDescent="0.25">
      <c r="E310" s="8"/>
    </row>
    <row r="311" spans="5:5" x14ac:dyDescent="0.25">
      <c r="E311" s="8"/>
    </row>
    <row r="312" spans="5:5" x14ac:dyDescent="0.25">
      <c r="E312" s="8"/>
    </row>
    <row r="313" spans="5:5" x14ac:dyDescent="0.25">
      <c r="E313" s="8"/>
    </row>
    <row r="314" spans="5:5" x14ac:dyDescent="0.25">
      <c r="E314" s="8"/>
    </row>
    <row r="315" spans="5:5" x14ac:dyDescent="0.25">
      <c r="E315" s="8"/>
    </row>
    <row r="316" spans="5:5" x14ac:dyDescent="0.25">
      <c r="E316" s="8"/>
    </row>
    <row r="317" spans="5:5" x14ac:dyDescent="0.25">
      <c r="E317" s="8"/>
    </row>
    <row r="318" spans="5:5" x14ac:dyDescent="0.25">
      <c r="E318" s="8"/>
    </row>
    <row r="319" spans="5:5" x14ac:dyDescent="0.25">
      <c r="E319" s="8"/>
    </row>
    <row r="320" spans="5:5" x14ac:dyDescent="0.25">
      <c r="E320" s="8"/>
    </row>
    <row r="321" spans="5:5" x14ac:dyDescent="0.25">
      <c r="E321" s="8"/>
    </row>
    <row r="322" spans="5:5" x14ac:dyDescent="0.25">
      <c r="E322" s="8"/>
    </row>
    <row r="323" spans="5:5" x14ac:dyDescent="0.25">
      <c r="E323" s="8"/>
    </row>
    <row r="324" spans="5:5" x14ac:dyDescent="0.25">
      <c r="E324" s="8"/>
    </row>
    <row r="325" spans="5:5" x14ac:dyDescent="0.25">
      <c r="E325" s="8"/>
    </row>
    <row r="326" spans="5:5" x14ac:dyDescent="0.25">
      <c r="E326" s="8"/>
    </row>
    <row r="327" spans="5:5" x14ac:dyDescent="0.25">
      <c r="E327" s="8"/>
    </row>
    <row r="328" spans="5:5" x14ac:dyDescent="0.25">
      <c r="E328" s="8"/>
    </row>
    <row r="329" spans="5:5" x14ac:dyDescent="0.25">
      <c r="E329" s="8"/>
    </row>
    <row r="330" spans="5:5" x14ac:dyDescent="0.25">
      <c r="E330" s="8"/>
    </row>
    <row r="331" spans="5:5" x14ac:dyDescent="0.25">
      <c r="E331" s="8"/>
    </row>
    <row r="332" spans="5:5" x14ac:dyDescent="0.25">
      <c r="E332" s="8"/>
    </row>
    <row r="333" spans="5:5" x14ac:dyDescent="0.25">
      <c r="E333" s="8"/>
    </row>
    <row r="334" spans="5:5" x14ac:dyDescent="0.25">
      <c r="E334" s="8"/>
    </row>
    <row r="335" spans="5:5" x14ac:dyDescent="0.25">
      <c r="E335" s="8"/>
    </row>
    <row r="336" spans="5:5" x14ac:dyDescent="0.25">
      <c r="E336" s="8"/>
    </row>
    <row r="337" spans="5:5" x14ac:dyDescent="0.25">
      <c r="E337" s="8"/>
    </row>
    <row r="338" spans="5:5" x14ac:dyDescent="0.25">
      <c r="E338" s="8"/>
    </row>
    <row r="339" spans="5:5" x14ac:dyDescent="0.25">
      <c r="E339" s="8"/>
    </row>
    <row r="340" spans="5:5" x14ac:dyDescent="0.25">
      <c r="E340" s="8"/>
    </row>
    <row r="341" spans="5:5" x14ac:dyDescent="0.25">
      <c r="E341" s="8"/>
    </row>
    <row r="342" spans="5:5" x14ac:dyDescent="0.25">
      <c r="E342" s="8"/>
    </row>
    <row r="343" spans="5:5" x14ac:dyDescent="0.25">
      <c r="E343" s="8"/>
    </row>
    <row r="344" spans="5:5" x14ac:dyDescent="0.25">
      <c r="E344" s="8"/>
    </row>
    <row r="345" spans="5:5" x14ac:dyDescent="0.25">
      <c r="E345" s="8"/>
    </row>
    <row r="346" spans="5:5" x14ac:dyDescent="0.25">
      <c r="E346" s="8"/>
    </row>
    <row r="347" spans="5:5" x14ac:dyDescent="0.25">
      <c r="E347" s="8"/>
    </row>
    <row r="348" spans="5:5" x14ac:dyDescent="0.25">
      <c r="E348" s="8"/>
    </row>
    <row r="349" spans="5:5" x14ac:dyDescent="0.25">
      <c r="E349" s="8"/>
    </row>
    <row r="350" spans="5:5" x14ac:dyDescent="0.25">
      <c r="E350" s="8"/>
    </row>
    <row r="351" spans="5:5" x14ac:dyDescent="0.25">
      <c r="E351" s="8"/>
    </row>
    <row r="352" spans="5:5" x14ac:dyDescent="0.25">
      <c r="E352" s="8"/>
    </row>
    <row r="353" spans="5:5" x14ac:dyDescent="0.25">
      <c r="E353" s="8"/>
    </row>
    <row r="354" spans="5:5" x14ac:dyDescent="0.25">
      <c r="E354" s="8"/>
    </row>
    <row r="355" spans="5:5" x14ac:dyDescent="0.25">
      <c r="E355" s="8"/>
    </row>
    <row r="356" spans="5:5" x14ac:dyDescent="0.25">
      <c r="E356" s="8"/>
    </row>
    <row r="357" spans="5:5" x14ac:dyDescent="0.25">
      <c r="E357" s="8"/>
    </row>
    <row r="358" spans="5:5" x14ac:dyDescent="0.25">
      <c r="E358" s="8"/>
    </row>
    <row r="359" spans="5:5" x14ac:dyDescent="0.25">
      <c r="E359" s="8"/>
    </row>
    <row r="360" spans="5:5" x14ac:dyDescent="0.25">
      <c r="E360" s="8"/>
    </row>
    <row r="361" spans="5:5" x14ac:dyDescent="0.25">
      <c r="E361" s="8"/>
    </row>
    <row r="362" spans="5:5" x14ac:dyDescent="0.25">
      <c r="E362" s="8"/>
    </row>
    <row r="363" spans="5:5" x14ac:dyDescent="0.25">
      <c r="E363" s="8"/>
    </row>
    <row r="364" spans="5:5" x14ac:dyDescent="0.25">
      <c r="E364" s="8"/>
    </row>
    <row r="365" spans="5:5" x14ac:dyDescent="0.25">
      <c r="E365" s="8"/>
    </row>
    <row r="366" spans="5:5" x14ac:dyDescent="0.25">
      <c r="E366" s="8"/>
    </row>
    <row r="367" spans="5:5" x14ac:dyDescent="0.25">
      <c r="E367" s="8"/>
    </row>
    <row r="368" spans="5:5" x14ac:dyDescent="0.25">
      <c r="E368" s="8"/>
    </row>
    <row r="369" spans="5:5" x14ac:dyDescent="0.25">
      <c r="E369" s="8"/>
    </row>
    <row r="370" spans="5:5" x14ac:dyDescent="0.25">
      <c r="E370" s="8"/>
    </row>
    <row r="371" spans="5:5" x14ac:dyDescent="0.25">
      <c r="E371" s="8"/>
    </row>
    <row r="372" spans="5:5" x14ac:dyDescent="0.25">
      <c r="E372" s="8"/>
    </row>
    <row r="373" spans="5:5" x14ac:dyDescent="0.25">
      <c r="E373" s="8"/>
    </row>
    <row r="374" spans="5:5" x14ac:dyDescent="0.25">
      <c r="E374" s="8"/>
    </row>
    <row r="375" spans="5:5" x14ac:dyDescent="0.25">
      <c r="E375" s="8"/>
    </row>
    <row r="376" spans="5:5" x14ac:dyDescent="0.25">
      <c r="E376" s="8"/>
    </row>
    <row r="377" spans="5:5" x14ac:dyDescent="0.25">
      <c r="E377" s="8"/>
    </row>
    <row r="378" spans="5:5" x14ac:dyDescent="0.25">
      <c r="E378" s="8"/>
    </row>
    <row r="379" spans="5:5" x14ac:dyDescent="0.25">
      <c r="E379" s="8"/>
    </row>
    <row r="380" spans="5:5" x14ac:dyDescent="0.25">
      <c r="E380" s="8"/>
    </row>
    <row r="381" spans="5:5" x14ac:dyDescent="0.25">
      <c r="E381" s="8"/>
    </row>
    <row r="382" spans="5:5" x14ac:dyDescent="0.25">
      <c r="E382" s="8"/>
    </row>
    <row r="383" spans="5:5" x14ac:dyDescent="0.25">
      <c r="E383" s="8"/>
    </row>
    <row r="384" spans="5:5" x14ac:dyDescent="0.25">
      <c r="E384" s="8"/>
    </row>
    <row r="385" spans="5:5" x14ac:dyDescent="0.25">
      <c r="E385" s="8"/>
    </row>
    <row r="386" spans="5:5" x14ac:dyDescent="0.25">
      <c r="E386" s="8"/>
    </row>
    <row r="387" spans="5:5" x14ac:dyDescent="0.25">
      <c r="E387" s="8"/>
    </row>
    <row r="388" spans="5:5" x14ac:dyDescent="0.25">
      <c r="E388" s="8"/>
    </row>
    <row r="389" spans="5:5" x14ac:dyDescent="0.25">
      <c r="E389" s="8"/>
    </row>
    <row r="390" spans="5:5" x14ac:dyDescent="0.25">
      <c r="E390" s="8"/>
    </row>
    <row r="391" spans="5:5" x14ac:dyDescent="0.25">
      <c r="E391" s="8"/>
    </row>
    <row r="392" spans="5:5" x14ac:dyDescent="0.25">
      <c r="E392" s="8"/>
    </row>
    <row r="393" spans="5:5" x14ac:dyDescent="0.25">
      <c r="E393" s="8"/>
    </row>
    <row r="394" spans="5:5" x14ac:dyDescent="0.25">
      <c r="E394" s="8"/>
    </row>
    <row r="395" spans="5:5" x14ac:dyDescent="0.25">
      <c r="E395" s="8"/>
    </row>
    <row r="396" spans="5:5" x14ac:dyDescent="0.25">
      <c r="E396" s="8"/>
    </row>
    <row r="397" spans="5:5" x14ac:dyDescent="0.25">
      <c r="E397" s="8"/>
    </row>
    <row r="398" spans="5:5" x14ac:dyDescent="0.25">
      <c r="E398" s="8"/>
    </row>
    <row r="399" spans="5:5" x14ac:dyDescent="0.25">
      <c r="E399" s="8"/>
    </row>
    <row r="400" spans="5:5" x14ac:dyDescent="0.25">
      <c r="E400" s="8"/>
    </row>
    <row r="401" spans="5:5" x14ac:dyDescent="0.25">
      <c r="E401" s="8"/>
    </row>
    <row r="402" spans="5:5" x14ac:dyDescent="0.25">
      <c r="E402" s="8"/>
    </row>
    <row r="403" spans="5:5" x14ac:dyDescent="0.25">
      <c r="E403" s="8"/>
    </row>
    <row r="404" spans="5:5" x14ac:dyDescent="0.25">
      <c r="E404" s="8"/>
    </row>
    <row r="405" spans="5:5" x14ac:dyDescent="0.25">
      <c r="E405" s="8"/>
    </row>
    <row r="406" spans="5:5" x14ac:dyDescent="0.25">
      <c r="E406" s="8"/>
    </row>
    <row r="407" spans="5:5" x14ac:dyDescent="0.25">
      <c r="E407" s="8"/>
    </row>
    <row r="408" spans="5:5" x14ac:dyDescent="0.25">
      <c r="E408" s="8"/>
    </row>
    <row r="409" spans="5:5" x14ac:dyDescent="0.25">
      <c r="E409" s="8"/>
    </row>
    <row r="410" spans="5:5" x14ac:dyDescent="0.25">
      <c r="E410" s="8"/>
    </row>
    <row r="411" spans="5:5" x14ac:dyDescent="0.25">
      <c r="E411" s="8"/>
    </row>
    <row r="412" spans="5:5" x14ac:dyDescent="0.25">
      <c r="E412" s="8"/>
    </row>
    <row r="413" spans="5:5" x14ac:dyDescent="0.25">
      <c r="E413" s="8"/>
    </row>
    <row r="414" spans="5:5" x14ac:dyDescent="0.25">
      <c r="E414" s="8"/>
    </row>
    <row r="415" spans="5:5" x14ac:dyDescent="0.25">
      <c r="E415" s="8"/>
    </row>
    <row r="416" spans="5:5" x14ac:dyDescent="0.25">
      <c r="E416" s="8"/>
    </row>
    <row r="417" spans="5:5" x14ac:dyDescent="0.25">
      <c r="E417" s="8"/>
    </row>
    <row r="418" spans="5:5" x14ac:dyDescent="0.25">
      <c r="E418" s="8"/>
    </row>
    <row r="419" spans="5:5" x14ac:dyDescent="0.25">
      <c r="E419" s="8"/>
    </row>
    <row r="420" spans="5:5" x14ac:dyDescent="0.25">
      <c r="E420" s="8"/>
    </row>
    <row r="421" spans="5:5" x14ac:dyDescent="0.25">
      <c r="E421" s="8"/>
    </row>
    <row r="422" spans="5:5" x14ac:dyDescent="0.25">
      <c r="E422" s="8"/>
    </row>
    <row r="423" spans="5:5" x14ac:dyDescent="0.25">
      <c r="E423" s="8"/>
    </row>
    <row r="424" spans="5:5" x14ac:dyDescent="0.25">
      <c r="E424" s="8"/>
    </row>
    <row r="425" spans="5:5" x14ac:dyDescent="0.25">
      <c r="E425" s="8"/>
    </row>
    <row r="426" spans="5:5" x14ac:dyDescent="0.25">
      <c r="E426" s="8"/>
    </row>
    <row r="427" spans="5:5" x14ac:dyDescent="0.25">
      <c r="E427" s="8"/>
    </row>
    <row r="428" spans="5:5" x14ac:dyDescent="0.25">
      <c r="E428" s="8"/>
    </row>
    <row r="429" spans="5:5" x14ac:dyDescent="0.25">
      <c r="E429" s="8"/>
    </row>
    <row r="430" spans="5:5" x14ac:dyDescent="0.25">
      <c r="E430" s="8"/>
    </row>
    <row r="431" spans="5:5" x14ac:dyDescent="0.25">
      <c r="E431" s="8"/>
    </row>
    <row r="432" spans="5:5" x14ac:dyDescent="0.25">
      <c r="E432" s="8"/>
    </row>
    <row r="433" spans="5:5" x14ac:dyDescent="0.25">
      <c r="E433" s="8"/>
    </row>
    <row r="434" spans="5:5" x14ac:dyDescent="0.25">
      <c r="E434" s="8"/>
    </row>
    <row r="435" spans="5:5" x14ac:dyDescent="0.25">
      <c r="E435" s="8"/>
    </row>
    <row r="436" spans="5:5" x14ac:dyDescent="0.25">
      <c r="E436" s="8"/>
    </row>
    <row r="437" spans="5:5" x14ac:dyDescent="0.25">
      <c r="E437" s="8"/>
    </row>
    <row r="438" spans="5:5" x14ac:dyDescent="0.25">
      <c r="E438" s="8"/>
    </row>
    <row r="439" spans="5:5" x14ac:dyDescent="0.25">
      <c r="E439" s="8"/>
    </row>
    <row r="440" spans="5:5" x14ac:dyDescent="0.25">
      <c r="E440" s="8"/>
    </row>
    <row r="441" spans="5:5" x14ac:dyDescent="0.25">
      <c r="E441" s="8"/>
    </row>
    <row r="442" spans="5:5" x14ac:dyDescent="0.25">
      <c r="E442" s="8"/>
    </row>
    <row r="443" spans="5:5" x14ac:dyDescent="0.25">
      <c r="E443" s="8"/>
    </row>
    <row r="444" spans="5:5" x14ac:dyDescent="0.25">
      <c r="E444" s="8"/>
    </row>
    <row r="445" spans="5:5" x14ac:dyDescent="0.25">
      <c r="E445" s="8"/>
    </row>
    <row r="446" spans="5:5" x14ac:dyDescent="0.25">
      <c r="E446" s="8"/>
    </row>
    <row r="447" spans="5:5" x14ac:dyDescent="0.25">
      <c r="E447" s="8"/>
    </row>
    <row r="448" spans="5:5" x14ac:dyDescent="0.25">
      <c r="E448" s="8"/>
    </row>
    <row r="449" spans="5:5" x14ac:dyDescent="0.25">
      <c r="E449" s="8"/>
    </row>
    <row r="450" spans="5:5" x14ac:dyDescent="0.25">
      <c r="E450" s="8"/>
    </row>
    <row r="451" spans="5:5" x14ac:dyDescent="0.25">
      <c r="E451" s="8"/>
    </row>
    <row r="452" spans="5:5" x14ac:dyDescent="0.25">
      <c r="E452" s="8"/>
    </row>
    <row r="453" spans="5:5" x14ac:dyDescent="0.25">
      <c r="E453" s="8"/>
    </row>
    <row r="454" spans="5:5" x14ac:dyDescent="0.25">
      <c r="E454" s="8"/>
    </row>
    <row r="455" spans="5:5" x14ac:dyDescent="0.25">
      <c r="E455" s="8"/>
    </row>
    <row r="456" spans="5:5" x14ac:dyDescent="0.25">
      <c r="E456" s="8"/>
    </row>
    <row r="457" spans="5:5" x14ac:dyDescent="0.25">
      <c r="E457" s="8"/>
    </row>
    <row r="458" spans="5:5" x14ac:dyDescent="0.25">
      <c r="E458" s="8"/>
    </row>
    <row r="459" spans="5:5" x14ac:dyDescent="0.25">
      <c r="E459" s="8"/>
    </row>
    <row r="460" spans="5:5" x14ac:dyDescent="0.25">
      <c r="E460" s="8"/>
    </row>
    <row r="461" spans="5:5" x14ac:dyDescent="0.25">
      <c r="E461" s="8"/>
    </row>
    <row r="462" spans="5:5" x14ac:dyDescent="0.25">
      <c r="E462" s="8"/>
    </row>
    <row r="463" spans="5:5" x14ac:dyDescent="0.25">
      <c r="E463" s="8"/>
    </row>
    <row r="464" spans="5:5" x14ac:dyDescent="0.25">
      <c r="E464" s="8"/>
    </row>
    <row r="465" spans="5:5" x14ac:dyDescent="0.25">
      <c r="E465" s="8"/>
    </row>
    <row r="466" spans="5:5" x14ac:dyDescent="0.25">
      <c r="E466" s="8"/>
    </row>
    <row r="467" spans="5:5" x14ac:dyDescent="0.25">
      <c r="E467" s="8"/>
    </row>
    <row r="468" spans="5:5" x14ac:dyDescent="0.25">
      <c r="E468" s="8"/>
    </row>
    <row r="469" spans="5:5" x14ac:dyDescent="0.25">
      <c r="E469" s="8"/>
    </row>
    <row r="470" spans="5:5" x14ac:dyDescent="0.25">
      <c r="E470" s="8"/>
    </row>
    <row r="471" spans="5:5" x14ac:dyDescent="0.25">
      <c r="E471" s="8"/>
    </row>
    <row r="472" spans="5:5" x14ac:dyDescent="0.25">
      <c r="E472" s="8"/>
    </row>
    <row r="473" spans="5:5" x14ac:dyDescent="0.25">
      <c r="E473" s="8"/>
    </row>
    <row r="474" spans="5:5" x14ac:dyDescent="0.25">
      <c r="E474" s="8"/>
    </row>
    <row r="475" spans="5:5" x14ac:dyDescent="0.25">
      <c r="E475" s="8"/>
    </row>
    <row r="476" spans="5:5" x14ac:dyDescent="0.25">
      <c r="E476" s="8"/>
    </row>
    <row r="477" spans="5:5" x14ac:dyDescent="0.25">
      <c r="E477" s="8"/>
    </row>
    <row r="478" spans="5:5" x14ac:dyDescent="0.25">
      <c r="E478" s="8"/>
    </row>
    <row r="479" spans="5:5" x14ac:dyDescent="0.25">
      <c r="E479" s="8"/>
    </row>
    <row r="480" spans="5:5" x14ac:dyDescent="0.25">
      <c r="E480" s="8"/>
    </row>
    <row r="481" spans="5:5" x14ac:dyDescent="0.25">
      <c r="E481" s="8"/>
    </row>
    <row r="482" spans="5:5" x14ac:dyDescent="0.25">
      <c r="E482" s="8"/>
    </row>
    <row r="483" spans="5:5" x14ac:dyDescent="0.25">
      <c r="E483" s="8"/>
    </row>
    <row r="484" spans="5:5" x14ac:dyDescent="0.25">
      <c r="E484" s="8"/>
    </row>
    <row r="485" spans="5:5" x14ac:dyDescent="0.25">
      <c r="E485" s="8"/>
    </row>
    <row r="486" spans="5:5" x14ac:dyDescent="0.25">
      <c r="E486" s="8"/>
    </row>
    <row r="487" spans="5:5" x14ac:dyDescent="0.25">
      <c r="E487" s="8"/>
    </row>
    <row r="488" spans="5:5" x14ac:dyDescent="0.25">
      <c r="E488" s="8"/>
    </row>
    <row r="489" spans="5:5" x14ac:dyDescent="0.25">
      <c r="E489" s="8"/>
    </row>
    <row r="490" spans="5:5" x14ac:dyDescent="0.25">
      <c r="E490" s="8"/>
    </row>
    <row r="491" spans="5:5" x14ac:dyDescent="0.25">
      <c r="E491" s="8"/>
    </row>
    <row r="492" spans="5:5" x14ac:dyDescent="0.25">
      <c r="E492" s="8"/>
    </row>
    <row r="493" spans="5:5" x14ac:dyDescent="0.25">
      <c r="E493" s="8"/>
    </row>
    <row r="494" spans="5:5" x14ac:dyDescent="0.25">
      <c r="E494" s="8"/>
    </row>
    <row r="495" spans="5:5" x14ac:dyDescent="0.25">
      <c r="E495" s="8"/>
    </row>
    <row r="496" spans="5:5" x14ac:dyDescent="0.25">
      <c r="E496" s="8"/>
    </row>
    <row r="497" spans="5:5" x14ac:dyDescent="0.25">
      <c r="E497" s="8"/>
    </row>
    <row r="498" spans="5:5" x14ac:dyDescent="0.25">
      <c r="E498" s="8"/>
    </row>
    <row r="499" spans="5:5" x14ac:dyDescent="0.25">
      <c r="E499" s="8"/>
    </row>
    <row r="500" spans="5:5" x14ac:dyDescent="0.25">
      <c r="E500" s="8"/>
    </row>
    <row r="501" spans="5:5" x14ac:dyDescent="0.25">
      <c r="E501" s="8"/>
    </row>
    <row r="502" spans="5:5" x14ac:dyDescent="0.25">
      <c r="E502" s="8"/>
    </row>
    <row r="503" spans="5:5" x14ac:dyDescent="0.25">
      <c r="E503" s="8"/>
    </row>
    <row r="504" spans="5:5" x14ac:dyDescent="0.25">
      <c r="E504" s="8"/>
    </row>
    <row r="505" spans="5:5" x14ac:dyDescent="0.25">
      <c r="E505" s="8"/>
    </row>
    <row r="506" spans="5:5" x14ac:dyDescent="0.25">
      <c r="E506" s="8"/>
    </row>
    <row r="507" spans="5:5" x14ac:dyDescent="0.25">
      <c r="E507" s="8"/>
    </row>
    <row r="508" spans="5:5" x14ac:dyDescent="0.25">
      <c r="E508" s="8"/>
    </row>
    <row r="509" spans="5:5" x14ac:dyDescent="0.25">
      <c r="E509" s="8"/>
    </row>
    <row r="510" spans="5:5" x14ac:dyDescent="0.25">
      <c r="E510" s="8"/>
    </row>
    <row r="511" spans="5:5" x14ac:dyDescent="0.25">
      <c r="E511" s="8"/>
    </row>
    <row r="512" spans="5:5" x14ac:dyDescent="0.25">
      <c r="E512" s="8"/>
    </row>
    <row r="513" spans="5:5" x14ac:dyDescent="0.25">
      <c r="E513" s="8"/>
    </row>
    <row r="514" spans="5:5" x14ac:dyDescent="0.25">
      <c r="E514" s="8"/>
    </row>
    <row r="515" spans="5:5" x14ac:dyDescent="0.25">
      <c r="E515" s="8"/>
    </row>
    <row r="516" spans="5:5" x14ac:dyDescent="0.25">
      <c r="E516" s="8"/>
    </row>
    <row r="517" spans="5:5" x14ac:dyDescent="0.25">
      <c r="E517" s="8"/>
    </row>
    <row r="518" spans="5:5" x14ac:dyDescent="0.25">
      <c r="E518" s="8"/>
    </row>
    <row r="519" spans="5:5" x14ac:dyDescent="0.25">
      <c r="E519" s="8"/>
    </row>
    <row r="520" spans="5:5" x14ac:dyDescent="0.25">
      <c r="E520" s="8"/>
    </row>
    <row r="521" spans="5:5" x14ac:dyDescent="0.25">
      <c r="E521" s="8"/>
    </row>
    <row r="522" spans="5:5" x14ac:dyDescent="0.25">
      <c r="E522" s="8"/>
    </row>
    <row r="523" spans="5:5" x14ac:dyDescent="0.25">
      <c r="E523" s="8"/>
    </row>
    <row r="524" spans="5:5" x14ac:dyDescent="0.25">
      <c r="E524" s="8"/>
    </row>
    <row r="525" spans="5:5" x14ac:dyDescent="0.25">
      <c r="E525" s="8"/>
    </row>
    <row r="526" spans="5:5" x14ac:dyDescent="0.25">
      <c r="E526" s="8"/>
    </row>
    <row r="527" spans="5:5" x14ac:dyDescent="0.25">
      <c r="E527" s="8"/>
    </row>
    <row r="528" spans="5:5" x14ac:dyDescent="0.25">
      <c r="E528" s="8"/>
    </row>
    <row r="529" spans="5:5" x14ac:dyDescent="0.25">
      <c r="E529" s="8"/>
    </row>
    <row r="530" spans="5:5" x14ac:dyDescent="0.25">
      <c r="E530" s="8"/>
    </row>
    <row r="531" spans="5:5" x14ac:dyDescent="0.25">
      <c r="E531" s="8"/>
    </row>
    <row r="532" spans="5:5" x14ac:dyDescent="0.25">
      <c r="E532" s="8"/>
    </row>
    <row r="533" spans="5:5" x14ac:dyDescent="0.25">
      <c r="E533" s="8"/>
    </row>
    <row r="534" spans="5:5" x14ac:dyDescent="0.25">
      <c r="E534" s="8"/>
    </row>
    <row r="535" spans="5:5" x14ac:dyDescent="0.25">
      <c r="E535" s="8"/>
    </row>
    <row r="536" spans="5:5" x14ac:dyDescent="0.25">
      <c r="E536" s="8"/>
    </row>
    <row r="537" spans="5:5" x14ac:dyDescent="0.25">
      <c r="E537" s="8"/>
    </row>
    <row r="538" spans="5:5" x14ac:dyDescent="0.25">
      <c r="E538" s="8"/>
    </row>
    <row r="539" spans="5:5" x14ac:dyDescent="0.25">
      <c r="E539" s="8"/>
    </row>
    <row r="540" spans="5:5" x14ac:dyDescent="0.25">
      <c r="E540" s="8"/>
    </row>
    <row r="541" spans="5:5" x14ac:dyDescent="0.25">
      <c r="E541" s="8"/>
    </row>
    <row r="542" spans="5:5" x14ac:dyDescent="0.25">
      <c r="E542" s="8"/>
    </row>
    <row r="543" spans="5:5" x14ac:dyDescent="0.25">
      <c r="E543" s="8"/>
    </row>
    <row r="544" spans="5:5" x14ac:dyDescent="0.25">
      <c r="E544" s="8"/>
    </row>
    <row r="545" spans="5:5" x14ac:dyDescent="0.25">
      <c r="E545" s="8"/>
    </row>
    <row r="546" spans="5:5" x14ac:dyDescent="0.25">
      <c r="E546" s="8"/>
    </row>
    <row r="547" spans="5:5" x14ac:dyDescent="0.25">
      <c r="E547" s="8"/>
    </row>
    <row r="548" spans="5:5" x14ac:dyDescent="0.25">
      <c r="E548" s="8"/>
    </row>
    <row r="549" spans="5:5" x14ac:dyDescent="0.25">
      <c r="E549" s="8"/>
    </row>
    <row r="550" spans="5:5" x14ac:dyDescent="0.25">
      <c r="E550" s="8"/>
    </row>
    <row r="551" spans="5:5" x14ac:dyDescent="0.25">
      <c r="E551" s="8"/>
    </row>
    <row r="552" spans="5:5" x14ac:dyDescent="0.25">
      <c r="E552" s="8"/>
    </row>
    <row r="553" spans="5:5" x14ac:dyDescent="0.25">
      <c r="E553" s="8"/>
    </row>
    <row r="554" spans="5:5" x14ac:dyDescent="0.25">
      <c r="E554" s="8"/>
    </row>
    <row r="555" spans="5:5" x14ac:dyDescent="0.25">
      <c r="E555" s="8"/>
    </row>
    <row r="556" spans="5:5" x14ac:dyDescent="0.25">
      <c r="E556" s="8"/>
    </row>
    <row r="557" spans="5:5" x14ac:dyDescent="0.25">
      <c r="E557" s="8"/>
    </row>
    <row r="558" spans="5:5" x14ac:dyDescent="0.25">
      <c r="E558" s="8"/>
    </row>
    <row r="559" spans="5:5" x14ac:dyDescent="0.25">
      <c r="E559" s="8"/>
    </row>
    <row r="560" spans="5:5" x14ac:dyDescent="0.25">
      <c r="E560" s="8"/>
    </row>
    <row r="561" spans="5:5" x14ac:dyDescent="0.25">
      <c r="E561" s="8"/>
    </row>
    <row r="562" spans="5:5" x14ac:dyDescent="0.25">
      <c r="E562" s="8"/>
    </row>
    <row r="563" spans="5:5" x14ac:dyDescent="0.25">
      <c r="E563" s="8"/>
    </row>
    <row r="564" spans="5:5" x14ac:dyDescent="0.25">
      <c r="E564" s="8"/>
    </row>
    <row r="565" spans="5:5" x14ac:dyDescent="0.25">
      <c r="E565" s="8"/>
    </row>
    <row r="566" spans="5:5" x14ac:dyDescent="0.25">
      <c r="E566" s="8"/>
    </row>
    <row r="567" spans="5:5" x14ac:dyDescent="0.25">
      <c r="E567" s="8"/>
    </row>
    <row r="568" spans="5:5" x14ac:dyDescent="0.25">
      <c r="E568" s="8"/>
    </row>
    <row r="569" spans="5:5" x14ac:dyDescent="0.25">
      <c r="E569" s="8"/>
    </row>
    <row r="570" spans="5:5" x14ac:dyDescent="0.25">
      <c r="E570" s="8"/>
    </row>
    <row r="571" spans="5:5" x14ac:dyDescent="0.25">
      <c r="E571" s="8"/>
    </row>
    <row r="572" spans="5:5" x14ac:dyDescent="0.25">
      <c r="E572" s="8"/>
    </row>
    <row r="573" spans="5:5" x14ac:dyDescent="0.25">
      <c r="E573" s="8"/>
    </row>
    <row r="574" spans="5:5" x14ac:dyDescent="0.25">
      <c r="E574" s="8"/>
    </row>
    <row r="575" spans="5:5" x14ac:dyDescent="0.25">
      <c r="E575" s="8"/>
    </row>
    <row r="576" spans="5:5" x14ac:dyDescent="0.25">
      <c r="E576" s="8"/>
    </row>
    <row r="577" spans="5:5" x14ac:dyDescent="0.25">
      <c r="E577" s="8"/>
    </row>
    <row r="578" spans="5:5" x14ac:dyDescent="0.25">
      <c r="E578" s="8"/>
    </row>
    <row r="579" spans="5:5" x14ac:dyDescent="0.25">
      <c r="E579" s="8"/>
    </row>
    <row r="580" spans="5:5" x14ac:dyDescent="0.25">
      <c r="E580" s="8"/>
    </row>
    <row r="581" spans="5:5" x14ac:dyDescent="0.25">
      <c r="E581" s="8"/>
    </row>
    <row r="582" spans="5:5" x14ac:dyDescent="0.25">
      <c r="E582" s="8"/>
    </row>
    <row r="583" spans="5:5" x14ac:dyDescent="0.25">
      <c r="E583" s="8"/>
    </row>
    <row r="584" spans="5:5" x14ac:dyDescent="0.25">
      <c r="E584" s="8"/>
    </row>
    <row r="585" spans="5:5" x14ac:dyDescent="0.25">
      <c r="E585" s="8"/>
    </row>
    <row r="586" spans="5:5" x14ac:dyDescent="0.25">
      <c r="E586" s="8"/>
    </row>
    <row r="587" spans="5:5" x14ac:dyDescent="0.25">
      <c r="E587" s="8"/>
    </row>
    <row r="588" spans="5:5" x14ac:dyDescent="0.25">
      <c r="E588" s="8"/>
    </row>
    <row r="589" spans="5:5" x14ac:dyDescent="0.25">
      <c r="E589" s="8"/>
    </row>
    <row r="590" spans="5:5" x14ac:dyDescent="0.25">
      <c r="E590" s="8"/>
    </row>
    <row r="591" spans="5:5" x14ac:dyDescent="0.25">
      <c r="E591" s="8"/>
    </row>
    <row r="592" spans="5:5" x14ac:dyDescent="0.25">
      <c r="E592" s="8"/>
    </row>
    <row r="593" spans="5:5" x14ac:dyDescent="0.25">
      <c r="E593" s="8"/>
    </row>
    <row r="594" spans="5:5" x14ac:dyDescent="0.25">
      <c r="E594" s="8"/>
    </row>
    <row r="595" spans="5:5" x14ac:dyDescent="0.25">
      <c r="E595" s="8"/>
    </row>
    <row r="596" spans="5:5" x14ac:dyDescent="0.25">
      <c r="E596" s="8"/>
    </row>
    <row r="597" spans="5:5" x14ac:dyDescent="0.25">
      <c r="E597" s="8"/>
    </row>
    <row r="598" spans="5:5" x14ac:dyDescent="0.25">
      <c r="E598" s="8"/>
    </row>
    <row r="599" spans="5:5" x14ac:dyDescent="0.25">
      <c r="E599" s="8"/>
    </row>
    <row r="600" spans="5:5" x14ac:dyDescent="0.25">
      <c r="E600" s="8"/>
    </row>
    <row r="601" spans="5:5" x14ac:dyDescent="0.25">
      <c r="E601" s="8"/>
    </row>
    <row r="602" spans="5:5" x14ac:dyDescent="0.25">
      <c r="E602" s="8"/>
    </row>
    <row r="603" spans="5:5" x14ac:dyDescent="0.25">
      <c r="E603" s="8"/>
    </row>
    <row r="604" spans="5:5" x14ac:dyDescent="0.25">
      <c r="E604" s="8"/>
    </row>
    <row r="605" spans="5:5" x14ac:dyDescent="0.25">
      <c r="E605" s="8"/>
    </row>
    <row r="606" spans="5:5" x14ac:dyDescent="0.25">
      <c r="E606" s="8"/>
    </row>
    <row r="607" spans="5:5" x14ac:dyDescent="0.25">
      <c r="E607" s="8"/>
    </row>
    <row r="608" spans="5:5" x14ac:dyDescent="0.25">
      <c r="E608" s="8"/>
    </row>
    <row r="609" spans="5:5" x14ac:dyDescent="0.25">
      <c r="E609" s="8"/>
    </row>
    <row r="610" spans="5:5" x14ac:dyDescent="0.25">
      <c r="E610" s="8"/>
    </row>
    <row r="611" spans="5:5" x14ac:dyDescent="0.25">
      <c r="E611" s="8"/>
    </row>
    <row r="612" spans="5:5" x14ac:dyDescent="0.25">
      <c r="E612" s="8"/>
    </row>
    <row r="613" spans="5:5" x14ac:dyDescent="0.25">
      <c r="E613" s="8"/>
    </row>
    <row r="614" spans="5:5" x14ac:dyDescent="0.25">
      <c r="E614" s="8"/>
    </row>
    <row r="615" spans="5:5" x14ac:dyDescent="0.25">
      <c r="E615" s="8"/>
    </row>
    <row r="616" spans="5:5" x14ac:dyDescent="0.25">
      <c r="E616" s="8"/>
    </row>
    <row r="617" spans="5:5" x14ac:dyDescent="0.25">
      <c r="E617" s="8"/>
    </row>
    <row r="618" spans="5:5" x14ac:dyDescent="0.25">
      <c r="E618" s="8"/>
    </row>
    <row r="619" spans="5:5" x14ac:dyDescent="0.25">
      <c r="E619" s="8"/>
    </row>
    <row r="620" spans="5:5" x14ac:dyDescent="0.25">
      <c r="E620" s="8"/>
    </row>
    <row r="621" spans="5:5" x14ac:dyDescent="0.25">
      <c r="E621" s="8"/>
    </row>
    <row r="622" spans="5:5" x14ac:dyDescent="0.25">
      <c r="E622" s="8"/>
    </row>
    <row r="623" spans="5:5" x14ac:dyDescent="0.25">
      <c r="E623" s="8"/>
    </row>
    <row r="624" spans="5:5" x14ac:dyDescent="0.25">
      <c r="E624" s="8"/>
    </row>
    <row r="625" spans="5:5" x14ac:dyDescent="0.25">
      <c r="E625" s="8"/>
    </row>
    <row r="626" spans="5:5" x14ac:dyDescent="0.25">
      <c r="E626" s="8"/>
    </row>
    <row r="627" spans="5:5" x14ac:dyDescent="0.25">
      <c r="E627" s="8"/>
    </row>
    <row r="628" spans="5:5" x14ac:dyDescent="0.25">
      <c r="E628" s="8"/>
    </row>
    <row r="629" spans="5:5" x14ac:dyDescent="0.25">
      <c r="E629" s="8"/>
    </row>
    <row r="630" spans="5:5" x14ac:dyDescent="0.25">
      <c r="E630" s="8"/>
    </row>
    <row r="631" spans="5:5" x14ac:dyDescent="0.25">
      <c r="E631" s="8"/>
    </row>
    <row r="632" spans="5:5" x14ac:dyDescent="0.25">
      <c r="E632" s="8"/>
    </row>
    <row r="633" spans="5:5" x14ac:dyDescent="0.25">
      <c r="E633" s="8"/>
    </row>
    <row r="634" spans="5:5" x14ac:dyDescent="0.25">
      <c r="E634" s="8"/>
    </row>
    <row r="635" spans="5:5" x14ac:dyDescent="0.25">
      <c r="E635" s="8"/>
    </row>
    <row r="636" spans="5:5" x14ac:dyDescent="0.25">
      <c r="E636" s="8"/>
    </row>
    <row r="637" spans="5:5" x14ac:dyDescent="0.25">
      <c r="E637" s="8"/>
    </row>
    <row r="638" spans="5:5" x14ac:dyDescent="0.25">
      <c r="E638" s="8"/>
    </row>
    <row r="639" spans="5:5" x14ac:dyDescent="0.25">
      <c r="E639" s="8"/>
    </row>
    <row r="640" spans="5:5" x14ac:dyDescent="0.25">
      <c r="E640" s="8"/>
    </row>
    <row r="641" spans="5:5" x14ac:dyDescent="0.25">
      <c r="E641" s="8"/>
    </row>
    <row r="642" spans="5:5" x14ac:dyDescent="0.25">
      <c r="E642" s="8"/>
    </row>
    <row r="643" spans="5:5" x14ac:dyDescent="0.25">
      <c r="E643" s="8"/>
    </row>
    <row r="644" spans="5:5" x14ac:dyDescent="0.25">
      <c r="E644" s="8"/>
    </row>
    <row r="645" spans="5:5" x14ac:dyDescent="0.25">
      <c r="E645" s="8"/>
    </row>
    <row r="646" spans="5:5" x14ac:dyDescent="0.25">
      <c r="E646" s="8"/>
    </row>
    <row r="647" spans="5:5" x14ac:dyDescent="0.25">
      <c r="E647" s="8"/>
    </row>
    <row r="648" spans="5:5" x14ac:dyDescent="0.25">
      <c r="E648" s="8"/>
    </row>
    <row r="649" spans="5:5" x14ac:dyDescent="0.25">
      <c r="E649" s="8"/>
    </row>
    <row r="650" spans="5:5" x14ac:dyDescent="0.25">
      <c r="E650" s="8"/>
    </row>
    <row r="651" spans="5:5" x14ac:dyDescent="0.25">
      <c r="E651" s="8"/>
    </row>
    <row r="652" spans="5:5" x14ac:dyDescent="0.25">
      <c r="E652" s="8"/>
    </row>
    <row r="653" spans="5:5" x14ac:dyDescent="0.25">
      <c r="E653" s="8"/>
    </row>
    <row r="654" spans="5:5" x14ac:dyDescent="0.25">
      <c r="E654" s="8"/>
    </row>
    <row r="655" spans="5:5" x14ac:dyDescent="0.25">
      <c r="E655" s="8"/>
    </row>
    <row r="656" spans="5:5" x14ac:dyDescent="0.25">
      <c r="E656" s="8"/>
    </row>
    <row r="657" spans="5:5" x14ac:dyDescent="0.25">
      <c r="E657" s="8"/>
    </row>
    <row r="658" spans="5:5" x14ac:dyDescent="0.25">
      <c r="E658" s="8"/>
    </row>
    <row r="659" spans="5:5" x14ac:dyDescent="0.25">
      <c r="E659" s="8"/>
    </row>
    <row r="660" spans="5:5" x14ac:dyDescent="0.25">
      <c r="E660" s="8"/>
    </row>
    <row r="661" spans="5:5" x14ac:dyDescent="0.25">
      <c r="E661" s="8"/>
    </row>
    <row r="662" spans="5:5" x14ac:dyDescent="0.25">
      <c r="E662" s="8"/>
    </row>
    <row r="663" spans="5:5" x14ac:dyDescent="0.25">
      <c r="E663" s="8"/>
    </row>
    <row r="664" spans="5:5" x14ac:dyDescent="0.25">
      <c r="E664" s="8"/>
    </row>
    <row r="665" spans="5:5" x14ac:dyDescent="0.25">
      <c r="E665" s="8"/>
    </row>
    <row r="666" spans="5:5" x14ac:dyDescent="0.25">
      <c r="E666" s="8"/>
    </row>
    <row r="667" spans="5:5" x14ac:dyDescent="0.25">
      <c r="E667" s="8"/>
    </row>
    <row r="668" spans="5:5" x14ac:dyDescent="0.25">
      <c r="E668" s="8"/>
    </row>
    <row r="669" spans="5:5" x14ac:dyDescent="0.25">
      <c r="E669" s="8"/>
    </row>
    <row r="670" spans="5:5" x14ac:dyDescent="0.25">
      <c r="E670" s="8"/>
    </row>
    <row r="671" spans="5:5" x14ac:dyDescent="0.25">
      <c r="E671" s="8"/>
    </row>
    <row r="672" spans="5:5" x14ac:dyDescent="0.25">
      <c r="E672" s="8"/>
    </row>
    <row r="673" spans="5:5" x14ac:dyDescent="0.25">
      <c r="E673" s="8"/>
    </row>
    <row r="674" spans="5:5" x14ac:dyDescent="0.25">
      <c r="E674" s="8"/>
    </row>
    <row r="675" spans="5:5" x14ac:dyDescent="0.25">
      <c r="E675" s="8"/>
    </row>
    <row r="676" spans="5:5" x14ac:dyDescent="0.25">
      <c r="E676" s="8"/>
    </row>
    <row r="677" spans="5:5" x14ac:dyDescent="0.25">
      <c r="E677" s="8"/>
    </row>
    <row r="678" spans="5:5" x14ac:dyDescent="0.25">
      <c r="E678" s="8"/>
    </row>
    <row r="679" spans="5:5" x14ac:dyDescent="0.25">
      <c r="E679" s="8"/>
    </row>
    <row r="680" spans="5:5" x14ac:dyDescent="0.25">
      <c r="E680" s="8"/>
    </row>
    <row r="681" spans="5:5" x14ac:dyDescent="0.25">
      <c r="E681" s="8"/>
    </row>
    <row r="682" spans="5:5" x14ac:dyDescent="0.25">
      <c r="E682" s="8"/>
    </row>
    <row r="683" spans="5:5" x14ac:dyDescent="0.25">
      <c r="E683" s="8"/>
    </row>
    <row r="684" spans="5:5" x14ac:dyDescent="0.25">
      <c r="E684" s="8"/>
    </row>
    <row r="685" spans="5:5" x14ac:dyDescent="0.25">
      <c r="E685" s="8"/>
    </row>
    <row r="686" spans="5:5" x14ac:dyDescent="0.25">
      <c r="E686" s="8"/>
    </row>
    <row r="687" spans="5:5" x14ac:dyDescent="0.25">
      <c r="E687" s="8"/>
    </row>
    <row r="688" spans="5:5" x14ac:dyDescent="0.25">
      <c r="E688" s="8"/>
    </row>
    <row r="689" spans="5:5" x14ac:dyDescent="0.25">
      <c r="E689" s="8"/>
    </row>
    <row r="690" spans="5:5" x14ac:dyDescent="0.25">
      <c r="E690" s="8"/>
    </row>
    <row r="691" spans="5:5" x14ac:dyDescent="0.25">
      <c r="E691" s="8"/>
    </row>
    <row r="692" spans="5:5" x14ac:dyDescent="0.25">
      <c r="E692" s="8"/>
    </row>
    <row r="693" spans="5:5" x14ac:dyDescent="0.25">
      <c r="E693" s="8"/>
    </row>
    <row r="694" spans="5:5" x14ac:dyDescent="0.25">
      <c r="E694" s="8"/>
    </row>
    <row r="695" spans="5:5" x14ac:dyDescent="0.25">
      <c r="E695" s="8"/>
    </row>
    <row r="696" spans="5:5" x14ac:dyDescent="0.25">
      <c r="E696" s="8"/>
    </row>
    <row r="697" spans="5:5" x14ac:dyDescent="0.25">
      <c r="E697" s="8"/>
    </row>
    <row r="698" spans="5:5" x14ac:dyDescent="0.25">
      <c r="E698" s="8"/>
    </row>
    <row r="699" spans="5:5" x14ac:dyDescent="0.25">
      <c r="E699" s="8"/>
    </row>
    <row r="700" spans="5:5" x14ac:dyDescent="0.25">
      <c r="E700" s="8"/>
    </row>
    <row r="701" spans="5:5" x14ac:dyDescent="0.25">
      <c r="E701" s="8"/>
    </row>
    <row r="702" spans="5:5" x14ac:dyDescent="0.25">
      <c r="E702" s="8"/>
    </row>
    <row r="703" spans="5:5" x14ac:dyDescent="0.25">
      <c r="E703" s="8"/>
    </row>
    <row r="704" spans="5:5" x14ac:dyDescent="0.25">
      <c r="E704" s="8"/>
    </row>
    <row r="705" spans="5:5" x14ac:dyDescent="0.25">
      <c r="E705" s="8"/>
    </row>
    <row r="706" spans="5:5" x14ac:dyDescent="0.25">
      <c r="E706" s="8"/>
    </row>
    <row r="707" spans="5:5" x14ac:dyDescent="0.25">
      <c r="E707" s="8"/>
    </row>
    <row r="708" spans="5:5" x14ac:dyDescent="0.25">
      <c r="E708" s="8"/>
    </row>
    <row r="709" spans="5:5" x14ac:dyDescent="0.25">
      <c r="E709" s="8"/>
    </row>
    <row r="710" spans="5:5" x14ac:dyDescent="0.25">
      <c r="E710" s="8"/>
    </row>
    <row r="711" spans="5:5" x14ac:dyDescent="0.25">
      <c r="E711" s="8"/>
    </row>
    <row r="712" spans="5:5" x14ac:dyDescent="0.25">
      <c r="E712" s="8"/>
    </row>
    <row r="713" spans="5:5" x14ac:dyDescent="0.25">
      <c r="E713" s="8"/>
    </row>
    <row r="714" spans="5:5" x14ac:dyDescent="0.25">
      <c r="E714" s="8"/>
    </row>
    <row r="715" spans="5:5" x14ac:dyDescent="0.25">
      <c r="E715" s="8"/>
    </row>
    <row r="716" spans="5:5" x14ac:dyDescent="0.25">
      <c r="E716" s="8"/>
    </row>
    <row r="717" spans="5:5" x14ac:dyDescent="0.25">
      <c r="E717" s="8"/>
    </row>
    <row r="718" spans="5:5" x14ac:dyDescent="0.25">
      <c r="E718" s="8"/>
    </row>
    <row r="719" spans="5:5" x14ac:dyDescent="0.25">
      <c r="E719" s="8"/>
    </row>
    <row r="720" spans="5:5" x14ac:dyDescent="0.25">
      <c r="E720" s="8"/>
    </row>
    <row r="721" spans="5:5" x14ac:dyDescent="0.25">
      <c r="E721" s="8"/>
    </row>
    <row r="722" spans="5:5" x14ac:dyDescent="0.25">
      <c r="E722" s="8"/>
    </row>
    <row r="723" spans="5:5" x14ac:dyDescent="0.25">
      <c r="E723" s="8"/>
    </row>
    <row r="724" spans="5:5" x14ac:dyDescent="0.25">
      <c r="E724" s="8"/>
    </row>
    <row r="725" spans="5:5" x14ac:dyDescent="0.25">
      <c r="E725" s="8"/>
    </row>
    <row r="726" spans="5:5" x14ac:dyDescent="0.25">
      <c r="E726" s="8"/>
    </row>
    <row r="727" spans="5:5" x14ac:dyDescent="0.25">
      <c r="E727" s="8"/>
    </row>
    <row r="728" spans="5:5" x14ac:dyDescent="0.25">
      <c r="E728" s="8"/>
    </row>
    <row r="729" spans="5:5" x14ac:dyDescent="0.25">
      <c r="E729" s="8"/>
    </row>
    <row r="730" spans="5:5" x14ac:dyDescent="0.25">
      <c r="E730" s="8"/>
    </row>
    <row r="731" spans="5:5" x14ac:dyDescent="0.25">
      <c r="E731" s="8"/>
    </row>
    <row r="732" spans="5:5" x14ac:dyDescent="0.25">
      <c r="E732" s="8"/>
    </row>
    <row r="733" spans="5:5" x14ac:dyDescent="0.25">
      <c r="E733" s="8"/>
    </row>
    <row r="734" spans="5:5" x14ac:dyDescent="0.25">
      <c r="E734" s="8"/>
    </row>
    <row r="735" spans="5:5" x14ac:dyDescent="0.25">
      <c r="E735" s="8"/>
    </row>
    <row r="736" spans="5:5" x14ac:dyDescent="0.25">
      <c r="E736" s="8"/>
    </row>
    <row r="737" spans="5:5" x14ac:dyDescent="0.25">
      <c r="E737" s="8"/>
    </row>
    <row r="738" spans="5:5" x14ac:dyDescent="0.25">
      <c r="E738" s="8"/>
    </row>
    <row r="739" spans="5:5" x14ac:dyDescent="0.25">
      <c r="E739" s="8"/>
    </row>
    <row r="740" spans="5:5" x14ac:dyDescent="0.25">
      <c r="E740" s="8"/>
    </row>
    <row r="741" spans="5:5" x14ac:dyDescent="0.25">
      <c r="E741" s="8"/>
    </row>
    <row r="742" spans="5:5" x14ac:dyDescent="0.25">
      <c r="E742" s="8"/>
    </row>
    <row r="743" spans="5:5" x14ac:dyDescent="0.25">
      <c r="E743" s="8"/>
    </row>
    <row r="744" spans="5:5" x14ac:dyDescent="0.25">
      <c r="E744" s="8"/>
    </row>
    <row r="745" spans="5:5" x14ac:dyDescent="0.25">
      <c r="E745" s="8"/>
    </row>
    <row r="746" spans="5:5" x14ac:dyDescent="0.25">
      <c r="E746" s="8"/>
    </row>
    <row r="747" spans="5:5" x14ac:dyDescent="0.25">
      <c r="E747" s="8"/>
    </row>
    <row r="748" spans="5:5" x14ac:dyDescent="0.25">
      <c r="E748" s="8"/>
    </row>
    <row r="749" spans="5:5" x14ac:dyDescent="0.25">
      <c r="E749" s="8"/>
    </row>
    <row r="750" spans="5:5" x14ac:dyDescent="0.25">
      <c r="E750" s="8"/>
    </row>
    <row r="751" spans="5:5" x14ac:dyDescent="0.25">
      <c r="E751" s="8"/>
    </row>
    <row r="752" spans="5:5" x14ac:dyDescent="0.25">
      <c r="E752" s="8"/>
    </row>
    <row r="753" spans="5:5" x14ac:dyDescent="0.25">
      <c r="E753" s="8"/>
    </row>
    <row r="754" spans="5:5" x14ac:dyDescent="0.25">
      <c r="E754" s="8"/>
    </row>
    <row r="755" spans="5:5" x14ac:dyDescent="0.25">
      <c r="E755" s="8"/>
    </row>
    <row r="756" spans="5:5" x14ac:dyDescent="0.25">
      <c r="E756" s="8"/>
    </row>
    <row r="757" spans="5:5" x14ac:dyDescent="0.25">
      <c r="E757" s="8"/>
    </row>
    <row r="758" spans="5:5" x14ac:dyDescent="0.25">
      <c r="E758" s="8"/>
    </row>
    <row r="759" spans="5:5" x14ac:dyDescent="0.25">
      <c r="E759" s="8"/>
    </row>
    <row r="760" spans="5:5" x14ac:dyDescent="0.25">
      <c r="E760" s="8"/>
    </row>
    <row r="761" spans="5:5" x14ac:dyDescent="0.25">
      <c r="E761" s="8"/>
    </row>
    <row r="762" spans="5:5" x14ac:dyDescent="0.25">
      <c r="E762" s="8"/>
    </row>
    <row r="763" spans="5:5" x14ac:dyDescent="0.25">
      <c r="E763" s="8"/>
    </row>
    <row r="764" spans="5:5" x14ac:dyDescent="0.25">
      <c r="E764" s="8"/>
    </row>
    <row r="765" spans="5:5" x14ac:dyDescent="0.25">
      <c r="E765" s="8"/>
    </row>
    <row r="766" spans="5:5" x14ac:dyDescent="0.25">
      <c r="E766" s="8"/>
    </row>
    <row r="767" spans="5:5" x14ac:dyDescent="0.25">
      <c r="E767" s="8"/>
    </row>
    <row r="768" spans="5:5" x14ac:dyDescent="0.25">
      <c r="E768" s="8"/>
    </row>
    <row r="769" spans="5:5" x14ac:dyDescent="0.25">
      <c r="E769" s="8"/>
    </row>
    <row r="770" spans="5:5" x14ac:dyDescent="0.25">
      <c r="E770" s="8"/>
    </row>
    <row r="771" spans="5:5" x14ac:dyDescent="0.25">
      <c r="E771" s="8"/>
    </row>
    <row r="772" spans="5:5" x14ac:dyDescent="0.25">
      <c r="E772" s="8"/>
    </row>
    <row r="773" spans="5:5" x14ac:dyDescent="0.25">
      <c r="E773" s="8"/>
    </row>
    <row r="774" spans="5:5" x14ac:dyDescent="0.25">
      <c r="E774" s="8"/>
    </row>
    <row r="775" spans="5:5" x14ac:dyDescent="0.25">
      <c r="E775" s="8"/>
    </row>
    <row r="776" spans="5:5" x14ac:dyDescent="0.25">
      <c r="E776" s="8"/>
    </row>
    <row r="777" spans="5:5" x14ac:dyDescent="0.25">
      <c r="E777" s="8"/>
    </row>
    <row r="778" spans="5:5" x14ac:dyDescent="0.25">
      <c r="E778" s="8"/>
    </row>
    <row r="779" spans="5:5" x14ac:dyDescent="0.25">
      <c r="E779" s="8"/>
    </row>
    <row r="780" spans="5:5" x14ac:dyDescent="0.25">
      <c r="E780" s="8"/>
    </row>
    <row r="781" spans="5:5" x14ac:dyDescent="0.25">
      <c r="E781" s="8"/>
    </row>
    <row r="782" spans="5:5" x14ac:dyDescent="0.25">
      <c r="E782" s="8"/>
    </row>
    <row r="783" spans="5:5" x14ac:dyDescent="0.25">
      <c r="E783" s="8"/>
    </row>
    <row r="784" spans="5:5" x14ac:dyDescent="0.25">
      <c r="E784" s="8"/>
    </row>
    <row r="785" spans="5:5" x14ac:dyDescent="0.25">
      <c r="E785" s="8"/>
    </row>
    <row r="786" spans="5:5" x14ac:dyDescent="0.25">
      <c r="E786" s="8"/>
    </row>
    <row r="787" spans="5:5" x14ac:dyDescent="0.25">
      <c r="E787" s="8"/>
    </row>
    <row r="788" spans="5:5" x14ac:dyDescent="0.25">
      <c r="E788" s="8"/>
    </row>
    <row r="789" spans="5:5" x14ac:dyDescent="0.25">
      <c r="E789" s="8"/>
    </row>
    <row r="790" spans="5:5" x14ac:dyDescent="0.25">
      <c r="E790" s="8"/>
    </row>
    <row r="791" spans="5:5" x14ac:dyDescent="0.25">
      <c r="E791" s="8"/>
    </row>
    <row r="792" spans="5:5" x14ac:dyDescent="0.25">
      <c r="E792" s="8"/>
    </row>
    <row r="793" spans="5:5" x14ac:dyDescent="0.25">
      <c r="E793" s="8"/>
    </row>
    <row r="794" spans="5:5" x14ac:dyDescent="0.25">
      <c r="E794" s="8"/>
    </row>
    <row r="795" spans="5:5" x14ac:dyDescent="0.25">
      <c r="E795" s="8"/>
    </row>
    <row r="796" spans="5:5" x14ac:dyDescent="0.25">
      <c r="E796" s="8"/>
    </row>
    <row r="797" spans="5:5" x14ac:dyDescent="0.25">
      <c r="E797" s="8"/>
    </row>
    <row r="798" spans="5:5" x14ac:dyDescent="0.25">
      <c r="E798" s="8"/>
    </row>
    <row r="799" spans="5:5" x14ac:dyDescent="0.25">
      <c r="E799" s="8"/>
    </row>
    <row r="800" spans="5:5" x14ac:dyDescent="0.25">
      <c r="E800" s="8"/>
    </row>
    <row r="801" spans="5:5" x14ac:dyDescent="0.25">
      <c r="E801" s="8"/>
    </row>
    <row r="802" spans="5:5" x14ac:dyDescent="0.25">
      <c r="E802" s="8"/>
    </row>
    <row r="803" spans="5:5" x14ac:dyDescent="0.25">
      <c r="E803" s="8"/>
    </row>
    <row r="804" spans="5:5" x14ac:dyDescent="0.25">
      <c r="E804" s="8"/>
    </row>
    <row r="805" spans="5:5" x14ac:dyDescent="0.25">
      <c r="E805" s="8"/>
    </row>
    <row r="806" spans="5:5" x14ac:dyDescent="0.25">
      <c r="E806" s="8"/>
    </row>
    <row r="807" spans="5:5" x14ac:dyDescent="0.25">
      <c r="E807" s="8"/>
    </row>
    <row r="808" spans="5:5" x14ac:dyDescent="0.25">
      <c r="E808" s="8"/>
    </row>
    <row r="809" spans="5:5" x14ac:dyDescent="0.25">
      <c r="E809" s="8"/>
    </row>
    <row r="810" spans="5:5" x14ac:dyDescent="0.25">
      <c r="E810" s="8"/>
    </row>
    <row r="811" spans="5:5" x14ac:dyDescent="0.25">
      <c r="E811" s="8"/>
    </row>
    <row r="812" spans="5:5" x14ac:dyDescent="0.25">
      <c r="E812" s="8"/>
    </row>
    <row r="813" spans="5:5" x14ac:dyDescent="0.25">
      <c r="E813" s="8"/>
    </row>
    <row r="814" spans="5:5" x14ac:dyDescent="0.25">
      <c r="E814" s="8"/>
    </row>
    <row r="815" spans="5:5" x14ac:dyDescent="0.25">
      <c r="E815" s="8"/>
    </row>
    <row r="816" spans="5:5" x14ac:dyDescent="0.25">
      <c r="E816" s="8"/>
    </row>
    <row r="817" spans="5:5" x14ac:dyDescent="0.25">
      <c r="E817" s="8"/>
    </row>
    <row r="818" spans="5:5" x14ac:dyDescent="0.25">
      <c r="E818" s="8"/>
    </row>
    <row r="819" spans="5:5" x14ac:dyDescent="0.25">
      <c r="E819" s="8"/>
    </row>
    <row r="820" spans="5:5" x14ac:dyDescent="0.25">
      <c r="E820" s="8"/>
    </row>
    <row r="821" spans="5:5" x14ac:dyDescent="0.25">
      <c r="E821" s="8"/>
    </row>
    <row r="822" spans="5:5" x14ac:dyDescent="0.25">
      <c r="E822" s="8"/>
    </row>
    <row r="823" spans="5:5" x14ac:dyDescent="0.25">
      <c r="E823" s="8"/>
    </row>
    <row r="824" spans="5:5" x14ac:dyDescent="0.25">
      <c r="E824" s="8"/>
    </row>
    <row r="825" spans="5:5" x14ac:dyDescent="0.25">
      <c r="E825" s="8"/>
    </row>
    <row r="826" spans="5:5" x14ac:dyDescent="0.25">
      <c r="E826" s="8"/>
    </row>
    <row r="827" spans="5:5" x14ac:dyDescent="0.25">
      <c r="E827" s="8"/>
    </row>
    <row r="828" spans="5:5" x14ac:dyDescent="0.25">
      <c r="E828" s="8"/>
    </row>
    <row r="829" spans="5:5" x14ac:dyDescent="0.25">
      <c r="E829" s="8"/>
    </row>
    <row r="830" spans="5:5" x14ac:dyDescent="0.25">
      <c r="E830" s="8"/>
    </row>
    <row r="831" spans="5:5" x14ac:dyDescent="0.25">
      <c r="E831" s="8"/>
    </row>
    <row r="832" spans="5:5" x14ac:dyDescent="0.25">
      <c r="E832" s="8"/>
    </row>
    <row r="833" spans="5:5" x14ac:dyDescent="0.25">
      <c r="E833" s="8"/>
    </row>
    <row r="834" spans="5:5" x14ac:dyDescent="0.25">
      <c r="E834" s="8"/>
    </row>
    <row r="835" spans="5:5" x14ac:dyDescent="0.25">
      <c r="E835" s="8"/>
    </row>
    <row r="836" spans="5:5" x14ac:dyDescent="0.25">
      <c r="E836" s="8"/>
    </row>
    <row r="837" spans="5:5" x14ac:dyDescent="0.25">
      <c r="E837" s="8"/>
    </row>
    <row r="838" spans="5:5" x14ac:dyDescent="0.25">
      <c r="E838" s="8"/>
    </row>
    <row r="839" spans="5:5" x14ac:dyDescent="0.25">
      <c r="E839" s="8"/>
    </row>
    <row r="840" spans="5:5" x14ac:dyDescent="0.25">
      <c r="E840" s="8"/>
    </row>
    <row r="841" spans="5:5" x14ac:dyDescent="0.25">
      <c r="E841" s="8"/>
    </row>
    <row r="842" spans="5:5" x14ac:dyDescent="0.25">
      <c r="E842" s="8"/>
    </row>
    <row r="843" spans="5:5" x14ac:dyDescent="0.25">
      <c r="E843" s="8"/>
    </row>
    <row r="844" spans="5:5" x14ac:dyDescent="0.25">
      <c r="E844" s="8"/>
    </row>
    <row r="845" spans="5:5" x14ac:dyDescent="0.25">
      <c r="E845" s="8"/>
    </row>
    <row r="846" spans="5:5" x14ac:dyDescent="0.25">
      <c r="E846" s="8"/>
    </row>
    <row r="847" spans="5:5" x14ac:dyDescent="0.25">
      <c r="E847" s="8"/>
    </row>
    <row r="848" spans="5:5" x14ac:dyDescent="0.25">
      <c r="E848" s="8"/>
    </row>
    <row r="849" spans="5:5" x14ac:dyDescent="0.25">
      <c r="E849" s="8"/>
    </row>
    <row r="850" spans="5:5" x14ac:dyDescent="0.25">
      <c r="E850" s="8"/>
    </row>
    <row r="851" spans="5:5" x14ac:dyDescent="0.25">
      <c r="E851" s="8"/>
    </row>
    <row r="852" spans="5:5" x14ac:dyDescent="0.25">
      <c r="E852" s="8"/>
    </row>
    <row r="853" spans="5:5" x14ac:dyDescent="0.25">
      <c r="E853" s="8"/>
    </row>
    <row r="854" spans="5:5" x14ac:dyDescent="0.25">
      <c r="E854" s="8"/>
    </row>
    <row r="855" spans="5:5" x14ac:dyDescent="0.25">
      <c r="E855" s="8"/>
    </row>
    <row r="856" spans="5:5" x14ac:dyDescent="0.25">
      <c r="E856" s="8"/>
    </row>
    <row r="857" spans="5:5" x14ac:dyDescent="0.25">
      <c r="E857" s="8"/>
    </row>
    <row r="858" spans="5:5" x14ac:dyDescent="0.25">
      <c r="E858" s="8"/>
    </row>
    <row r="859" spans="5:5" x14ac:dyDescent="0.25">
      <c r="E859" s="8"/>
    </row>
    <row r="860" spans="5:5" x14ac:dyDescent="0.25">
      <c r="E860" s="8"/>
    </row>
    <row r="861" spans="5:5" x14ac:dyDescent="0.25">
      <c r="E861" s="8"/>
    </row>
    <row r="862" spans="5:5" x14ac:dyDescent="0.25">
      <c r="E862" s="8"/>
    </row>
    <row r="863" spans="5:5" x14ac:dyDescent="0.25">
      <c r="E863" s="8"/>
    </row>
    <row r="864" spans="5:5" x14ac:dyDescent="0.25">
      <c r="E864" s="8"/>
    </row>
    <row r="865" spans="5:5" x14ac:dyDescent="0.25">
      <c r="E865" s="8"/>
    </row>
    <row r="866" spans="5:5" x14ac:dyDescent="0.25">
      <c r="E866" s="8"/>
    </row>
    <row r="867" spans="5:5" x14ac:dyDescent="0.25">
      <c r="E867" s="8"/>
    </row>
    <row r="868" spans="5:5" x14ac:dyDescent="0.25">
      <c r="E868" s="8"/>
    </row>
    <row r="869" spans="5:5" x14ac:dyDescent="0.25">
      <c r="E869" s="8"/>
    </row>
    <row r="870" spans="5:5" x14ac:dyDescent="0.25">
      <c r="E870" s="8"/>
    </row>
    <row r="871" spans="5:5" x14ac:dyDescent="0.25">
      <c r="E871" s="8"/>
    </row>
    <row r="872" spans="5:5" x14ac:dyDescent="0.25">
      <c r="E872" s="8"/>
    </row>
    <row r="873" spans="5:5" x14ac:dyDescent="0.25">
      <c r="E873" s="8"/>
    </row>
    <row r="874" spans="5:5" x14ac:dyDescent="0.25">
      <c r="E874" s="8"/>
    </row>
    <row r="875" spans="5:5" x14ac:dyDescent="0.25">
      <c r="E875" s="8"/>
    </row>
    <row r="876" spans="5:5" x14ac:dyDescent="0.25">
      <c r="E876" s="8"/>
    </row>
    <row r="877" spans="5:5" x14ac:dyDescent="0.25">
      <c r="E877" s="8"/>
    </row>
    <row r="878" spans="5:5" x14ac:dyDescent="0.25">
      <c r="E878" s="8"/>
    </row>
    <row r="879" spans="5:5" x14ac:dyDescent="0.25">
      <c r="E879" s="8"/>
    </row>
    <row r="880" spans="5:5" x14ac:dyDescent="0.25">
      <c r="E880" s="8"/>
    </row>
    <row r="881" spans="5:5" x14ac:dyDescent="0.25">
      <c r="E881" s="8"/>
    </row>
    <row r="882" spans="5:5" x14ac:dyDescent="0.25">
      <c r="E882" s="8"/>
    </row>
    <row r="883" spans="5:5" x14ac:dyDescent="0.25">
      <c r="E883" s="8"/>
    </row>
    <row r="884" spans="5:5" x14ac:dyDescent="0.25">
      <c r="E884" s="8"/>
    </row>
    <row r="885" spans="5:5" x14ac:dyDescent="0.25">
      <c r="E885" s="8"/>
    </row>
    <row r="886" spans="5:5" x14ac:dyDescent="0.25">
      <c r="E886" s="8"/>
    </row>
    <row r="887" spans="5:5" x14ac:dyDescent="0.25">
      <c r="E887" s="8"/>
    </row>
    <row r="888" spans="5:5" x14ac:dyDescent="0.25">
      <c r="E888" s="8"/>
    </row>
    <row r="889" spans="5:5" x14ac:dyDescent="0.25">
      <c r="E889" s="8"/>
    </row>
    <row r="890" spans="5:5" x14ac:dyDescent="0.25">
      <c r="E890" s="8"/>
    </row>
    <row r="891" spans="5:5" x14ac:dyDescent="0.25">
      <c r="E891" s="8"/>
    </row>
    <row r="892" spans="5:5" x14ac:dyDescent="0.25">
      <c r="E892" s="8"/>
    </row>
    <row r="893" spans="5:5" x14ac:dyDescent="0.25">
      <c r="E893" s="8"/>
    </row>
    <row r="894" spans="5:5" x14ac:dyDescent="0.25">
      <c r="E894" s="8"/>
    </row>
    <row r="895" spans="5:5" x14ac:dyDescent="0.25">
      <c r="E895" s="8"/>
    </row>
    <row r="896" spans="5:5" x14ac:dyDescent="0.25">
      <c r="E896" s="8"/>
    </row>
    <row r="897" spans="5:5" x14ac:dyDescent="0.25">
      <c r="E897" s="8"/>
    </row>
    <row r="898" spans="5:5" x14ac:dyDescent="0.25">
      <c r="E898" s="8"/>
    </row>
    <row r="899" spans="5:5" x14ac:dyDescent="0.25">
      <c r="E899" s="8"/>
    </row>
    <row r="900" spans="5:5" x14ac:dyDescent="0.25">
      <c r="E900" s="8"/>
    </row>
    <row r="901" spans="5:5" x14ac:dyDescent="0.25">
      <c r="E901" s="8"/>
    </row>
    <row r="902" spans="5:5" x14ac:dyDescent="0.25">
      <c r="E902" s="8"/>
    </row>
    <row r="903" spans="5:5" x14ac:dyDescent="0.25">
      <c r="E903" s="8"/>
    </row>
    <row r="904" spans="5:5" x14ac:dyDescent="0.25">
      <c r="E904" s="8"/>
    </row>
    <row r="905" spans="5:5" x14ac:dyDescent="0.25">
      <c r="E905" s="8"/>
    </row>
    <row r="906" spans="5:5" x14ac:dyDescent="0.25">
      <c r="E906" s="8"/>
    </row>
    <row r="907" spans="5:5" x14ac:dyDescent="0.25">
      <c r="E907" s="8"/>
    </row>
    <row r="908" spans="5:5" x14ac:dyDescent="0.25">
      <c r="E908" s="8"/>
    </row>
    <row r="909" spans="5:5" x14ac:dyDescent="0.25">
      <c r="E909" s="8"/>
    </row>
    <row r="910" spans="5:5" x14ac:dyDescent="0.25">
      <c r="E910" s="8"/>
    </row>
    <row r="911" spans="5:5" x14ac:dyDescent="0.25">
      <c r="E911" s="8"/>
    </row>
    <row r="912" spans="5:5" x14ac:dyDescent="0.25">
      <c r="E912" s="8"/>
    </row>
    <row r="913" spans="5:5" x14ac:dyDescent="0.25">
      <c r="E913" s="8"/>
    </row>
    <row r="914" spans="5:5" x14ac:dyDescent="0.25">
      <c r="E914" s="8"/>
    </row>
    <row r="915" spans="5:5" x14ac:dyDescent="0.25">
      <c r="E915" s="8"/>
    </row>
    <row r="916" spans="5:5" x14ac:dyDescent="0.25">
      <c r="E916" s="8"/>
    </row>
    <row r="917" spans="5:5" x14ac:dyDescent="0.25">
      <c r="E917" s="8"/>
    </row>
    <row r="918" spans="5:5" x14ac:dyDescent="0.25">
      <c r="E918" s="8"/>
    </row>
    <row r="919" spans="5:5" x14ac:dyDescent="0.25">
      <c r="E919" s="8"/>
    </row>
    <row r="920" spans="5:5" x14ac:dyDescent="0.25">
      <c r="E920" s="8"/>
    </row>
    <row r="921" spans="5:5" x14ac:dyDescent="0.25">
      <c r="E921" s="8"/>
    </row>
    <row r="922" spans="5:5" x14ac:dyDescent="0.25">
      <c r="E922" s="8"/>
    </row>
    <row r="923" spans="5:5" x14ac:dyDescent="0.25">
      <c r="E923" s="8"/>
    </row>
    <row r="924" spans="5:5" x14ac:dyDescent="0.25">
      <c r="E924" s="8"/>
    </row>
    <row r="925" spans="5:5" x14ac:dyDescent="0.25">
      <c r="E925" s="8"/>
    </row>
    <row r="926" spans="5:5" x14ac:dyDescent="0.25">
      <c r="E926" s="8"/>
    </row>
    <row r="927" spans="5:5" x14ac:dyDescent="0.25">
      <c r="E927" s="8"/>
    </row>
    <row r="928" spans="5:5" x14ac:dyDescent="0.25">
      <c r="E928" s="8"/>
    </row>
    <row r="929" spans="5:5" x14ac:dyDescent="0.25">
      <c r="E929" s="8"/>
    </row>
    <row r="930" spans="5:5" x14ac:dyDescent="0.25">
      <c r="E930" s="8"/>
    </row>
    <row r="931" spans="5:5" x14ac:dyDescent="0.25">
      <c r="E931" s="8"/>
    </row>
    <row r="932" spans="5:5" x14ac:dyDescent="0.25">
      <c r="E932" s="8"/>
    </row>
    <row r="933" spans="5:5" x14ac:dyDescent="0.25">
      <c r="E933" s="8"/>
    </row>
    <row r="934" spans="5:5" x14ac:dyDescent="0.25">
      <c r="E934" s="8"/>
    </row>
    <row r="935" spans="5:5" x14ac:dyDescent="0.25">
      <c r="E935" s="8"/>
    </row>
    <row r="936" spans="5:5" x14ac:dyDescent="0.25">
      <c r="E936" s="8"/>
    </row>
    <row r="937" spans="5:5" x14ac:dyDescent="0.25">
      <c r="E937" s="8"/>
    </row>
    <row r="938" spans="5:5" x14ac:dyDescent="0.25">
      <c r="E938" s="8"/>
    </row>
    <row r="939" spans="5:5" x14ac:dyDescent="0.25">
      <c r="E939" s="8"/>
    </row>
    <row r="940" spans="5:5" x14ac:dyDescent="0.25">
      <c r="E940" s="8"/>
    </row>
    <row r="941" spans="5:5" x14ac:dyDescent="0.25">
      <c r="E941" s="8"/>
    </row>
    <row r="942" spans="5:5" x14ac:dyDescent="0.25">
      <c r="E942" s="8"/>
    </row>
    <row r="943" spans="5:5" x14ac:dyDescent="0.25">
      <c r="E943" s="8"/>
    </row>
    <row r="944" spans="5:5" x14ac:dyDescent="0.25">
      <c r="E944" s="8"/>
    </row>
    <row r="945" spans="5:5" x14ac:dyDescent="0.25">
      <c r="E945" s="8"/>
    </row>
    <row r="946" spans="5:5" x14ac:dyDescent="0.25">
      <c r="E946" s="8"/>
    </row>
    <row r="947" spans="5:5" x14ac:dyDescent="0.25">
      <c r="E947" s="8"/>
    </row>
    <row r="948" spans="5:5" x14ac:dyDescent="0.25">
      <c r="E948" s="8"/>
    </row>
    <row r="949" spans="5:5" x14ac:dyDescent="0.25">
      <c r="E949" s="8"/>
    </row>
    <row r="950" spans="5:5" x14ac:dyDescent="0.25">
      <c r="E950" s="8"/>
    </row>
    <row r="951" spans="5:5" x14ac:dyDescent="0.25">
      <c r="E951" s="8"/>
    </row>
    <row r="952" spans="5:5" x14ac:dyDescent="0.25">
      <c r="E952" s="8"/>
    </row>
    <row r="953" spans="5:5" x14ac:dyDescent="0.25">
      <c r="E953" s="8"/>
    </row>
    <row r="954" spans="5:5" x14ac:dyDescent="0.25">
      <c r="E954" s="8"/>
    </row>
    <row r="955" spans="5:5" x14ac:dyDescent="0.25">
      <c r="E955" s="8"/>
    </row>
    <row r="956" spans="5:5" x14ac:dyDescent="0.25">
      <c r="E956" s="8"/>
    </row>
    <row r="957" spans="5:5" x14ac:dyDescent="0.25">
      <c r="E957" s="8"/>
    </row>
    <row r="958" spans="5:5" x14ac:dyDescent="0.25">
      <c r="E958" s="8"/>
    </row>
    <row r="959" spans="5:5" x14ac:dyDescent="0.25">
      <c r="E959" s="8"/>
    </row>
    <row r="960" spans="5:5" x14ac:dyDescent="0.25">
      <c r="E960" s="8"/>
    </row>
    <row r="961" spans="5:5" x14ac:dyDescent="0.25">
      <c r="E961" s="8"/>
    </row>
    <row r="962" spans="5:5" x14ac:dyDescent="0.25">
      <c r="E962" s="8"/>
    </row>
    <row r="963" spans="5:5" x14ac:dyDescent="0.25">
      <c r="E963" s="8"/>
    </row>
    <row r="964" spans="5:5" x14ac:dyDescent="0.25">
      <c r="E964" s="8"/>
    </row>
    <row r="965" spans="5:5" x14ac:dyDescent="0.25">
      <c r="E965" s="8"/>
    </row>
    <row r="966" spans="5:5" x14ac:dyDescent="0.25">
      <c r="E966" s="8"/>
    </row>
    <row r="967" spans="5:5" x14ac:dyDescent="0.25">
      <c r="E967" s="8"/>
    </row>
    <row r="968" spans="5:5" x14ac:dyDescent="0.25">
      <c r="E968" s="8"/>
    </row>
    <row r="969" spans="5:5" x14ac:dyDescent="0.25">
      <c r="E969" s="8"/>
    </row>
    <row r="970" spans="5:5" x14ac:dyDescent="0.25">
      <c r="E970" s="8"/>
    </row>
    <row r="971" spans="5:5" x14ac:dyDescent="0.25">
      <c r="E971" s="8"/>
    </row>
    <row r="972" spans="5:5" x14ac:dyDescent="0.25">
      <c r="E972" s="8"/>
    </row>
    <row r="973" spans="5:5" x14ac:dyDescent="0.25">
      <c r="E973" s="8"/>
    </row>
    <row r="974" spans="5:5" x14ac:dyDescent="0.25">
      <c r="E974" s="8"/>
    </row>
    <row r="975" spans="5:5" x14ac:dyDescent="0.25">
      <c r="E975" s="8"/>
    </row>
    <row r="976" spans="5:5" x14ac:dyDescent="0.25">
      <c r="E976" s="8"/>
    </row>
    <row r="977" spans="5:5" x14ac:dyDescent="0.25">
      <c r="E977" s="8"/>
    </row>
    <row r="978" spans="5:5" x14ac:dyDescent="0.25">
      <c r="E978" s="8"/>
    </row>
    <row r="979" spans="5:5" x14ac:dyDescent="0.25">
      <c r="E979" s="8"/>
    </row>
    <row r="980" spans="5:5" x14ac:dyDescent="0.25">
      <c r="E980" s="8"/>
    </row>
    <row r="981" spans="5:5" x14ac:dyDescent="0.25">
      <c r="E981" s="8"/>
    </row>
    <row r="982" spans="5:5" x14ac:dyDescent="0.25">
      <c r="E982" s="8"/>
    </row>
    <row r="983" spans="5:5" x14ac:dyDescent="0.25">
      <c r="E983" s="8"/>
    </row>
    <row r="984" spans="5:5" x14ac:dyDescent="0.25">
      <c r="E984" s="8"/>
    </row>
    <row r="985" spans="5:5" x14ac:dyDescent="0.25">
      <c r="E985" s="8"/>
    </row>
    <row r="986" spans="5:5" x14ac:dyDescent="0.25">
      <c r="E986" s="8"/>
    </row>
    <row r="987" spans="5:5" x14ac:dyDescent="0.25">
      <c r="E987" s="8"/>
    </row>
    <row r="988" spans="5:5" x14ac:dyDescent="0.25">
      <c r="E988" s="8"/>
    </row>
    <row r="989" spans="5:5" x14ac:dyDescent="0.25">
      <c r="E989" s="8"/>
    </row>
    <row r="990" spans="5:5" x14ac:dyDescent="0.25">
      <c r="E990" s="8"/>
    </row>
    <row r="991" spans="5:5" x14ac:dyDescent="0.25">
      <c r="E991" s="8"/>
    </row>
    <row r="992" spans="5:5" x14ac:dyDescent="0.25">
      <c r="E992" s="8"/>
    </row>
    <row r="993" spans="5:5" x14ac:dyDescent="0.25">
      <c r="E993" s="8"/>
    </row>
    <row r="994" spans="5:5" x14ac:dyDescent="0.25">
      <c r="E994" s="8"/>
    </row>
    <row r="995" spans="5:5" x14ac:dyDescent="0.25">
      <c r="E995" s="8"/>
    </row>
    <row r="996" spans="5:5" x14ac:dyDescent="0.25">
      <c r="E996" s="8"/>
    </row>
    <row r="997" spans="5:5" x14ac:dyDescent="0.25">
      <c r="E997" s="8"/>
    </row>
    <row r="998" spans="5:5" x14ac:dyDescent="0.25">
      <c r="E998" s="8"/>
    </row>
    <row r="999" spans="5:5" x14ac:dyDescent="0.25">
      <c r="E999" s="8"/>
    </row>
    <row r="1000" spans="5:5" x14ac:dyDescent="0.25">
      <c r="E1000" s="8"/>
    </row>
    <row r="1001" spans="5:5" x14ac:dyDescent="0.25">
      <c r="E1001" s="8"/>
    </row>
    <row r="1002" spans="5:5" x14ac:dyDescent="0.25">
      <c r="E1002" s="8"/>
    </row>
    <row r="1003" spans="5:5" x14ac:dyDescent="0.25">
      <c r="E1003" s="8"/>
    </row>
    <row r="1004" spans="5:5" x14ac:dyDescent="0.25">
      <c r="E1004" s="8"/>
    </row>
    <row r="1005" spans="5:5" x14ac:dyDescent="0.25">
      <c r="E1005" s="8"/>
    </row>
    <row r="1006" spans="5:5" x14ac:dyDescent="0.25">
      <c r="E1006" s="8"/>
    </row>
    <row r="1007" spans="5:5" x14ac:dyDescent="0.25">
      <c r="E1007" s="8"/>
    </row>
    <row r="1008" spans="5:5" x14ac:dyDescent="0.25">
      <c r="E1008" s="8"/>
    </row>
    <row r="1009" spans="5:5" x14ac:dyDescent="0.25">
      <c r="E1009" s="8"/>
    </row>
    <row r="1010" spans="5:5" x14ac:dyDescent="0.25">
      <c r="E1010" s="8"/>
    </row>
    <row r="1011" spans="5:5" x14ac:dyDescent="0.25">
      <c r="E1011" s="8"/>
    </row>
    <row r="1012" spans="5:5" x14ac:dyDescent="0.25">
      <c r="E1012" s="8"/>
    </row>
    <row r="1013" spans="5:5" x14ac:dyDescent="0.25">
      <c r="E1013" s="8"/>
    </row>
    <row r="1014" spans="5:5" x14ac:dyDescent="0.25">
      <c r="E1014" s="8"/>
    </row>
    <row r="1015" spans="5:5" x14ac:dyDescent="0.25">
      <c r="E1015" s="8"/>
    </row>
    <row r="1016" spans="5:5" x14ac:dyDescent="0.25">
      <c r="E1016" s="8"/>
    </row>
    <row r="1017" spans="5:5" x14ac:dyDescent="0.25">
      <c r="E1017" s="8"/>
    </row>
    <row r="1018" spans="5:5" x14ac:dyDescent="0.25">
      <c r="E1018" s="8"/>
    </row>
    <row r="1019" spans="5:5" x14ac:dyDescent="0.25">
      <c r="E1019" s="8"/>
    </row>
    <row r="1020" spans="5:5" x14ac:dyDescent="0.25">
      <c r="E1020" s="8"/>
    </row>
    <row r="1021" spans="5:5" x14ac:dyDescent="0.25">
      <c r="E1021" s="8"/>
    </row>
    <row r="1022" spans="5:5" x14ac:dyDescent="0.25">
      <c r="E1022" s="8"/>
    </row>
    <row r="1023" spans="5:5" x14ac:dyDescent="0.25">
      <c r="E1023" s="8"/>
    </row>
    <row r="1024" spans="5:5" x14ac:dyDescent="0.25">
      <c r="E1024" s="8"/>
    </row>
    <row r="1025" spans="5:5" x14ac:dyDescent="0.25">
      <c r="E1025" s="8"/>
    </row>
    <row r="1026" spans="5:5" x14ac:dyDescent="0.25">
      <c r="E1026" s="8"/>
    </row>
    <row r="1027" spans="5:5" x14ac:dyDescent="0.25">
      <c r="E1027" s="8"/>
    </row>
    <row r="1028" spans="5:5" x14ac:dyDescent="0.25">
      <c r="E1028" s="8"/>
    </row>
    <row r="1029" spans="5:5" x14ac:dyDescent="0.25">
      <c r="E1029" s="8"/>
    </row>
    <row r="1030" spans="5:5" x14ac:dyDescent="0.25">
      <c r="E1030" s="8"/>
    </row>
    <row r="1031" spans="5:5" x14ac:dyDescent="0.25">
      <c r="E1031" s="8"/>
    </row>
    <row r="1032" spans="5:5" x14ac:dyDescent="0.25">
      <c r="E1032" s="8"/>
    </row>
    <row r="1033" spans="5:5" x14ac:dyDescent="0.25">
      <c r="E1033" s="8"/>
    </row>
    <row r="1034" spans="5:5" x14ac:dyDescent="0.25">
      <c r="E1034" s="8"/>
    </row>
    <row r="1035" spans="5:5" x14ac:dyDescent="0.25">
      <c r="E1035" s="8"/>
    </row>
    <row r="1036" spans="5:5" x14ac:dyDescent="0.25">
      <c r="E1036" s="8"/>
    </row>
    <row r="1037" spans="5:5" x14ac:dyDescent="0.25">
      <c r="E1037" s="8"/>
    </row>
    <row r="1038" spans="5:5" x14ac:dyDescent="0.25">
      <c r="E1038" s="8"/>
    </row>
    <row r="1039" spans="5:5" x14ac:dyDescent="0.25">
      <c r="E1039" s="8"/>
    </row>
    <row r="1040" spans="5:5" x14ac:dyDescent="0.25">
      <c r="E1040" s="8"/>
    </row>
    <row r="1041" spans="5:5" x14ac:dyDescent="0.25">
      <c r="E1041" s="8"/>
    </row>
    <row r="1042" spans="5:5" x14ac:dyDescent="0.25">
      <c r="E1042" s="8"/>
    </row>
    <row r="1043" spans="5:5" x14ac:dyDescent="0.25">
      <c r="E1043" s="8"/>
    </row>
    <row r="1044" spans="5:5" x14ac:dyDescent="0.25">
      <c r="E1044" s="8"/>
    </row>
    <row r="1045" spans="5:5" x14ac:dyDescent="0.25">
      <c r="E1045" s="8"/>
    </row>
    <row r="1046" spans="5:5" x14ac:dyDescent="0.25">
      <c r="E1046" s="8"/>
    </row>
    <row r="1047" spans="5:5" x14ac:dyDescent="0.25">
      <c r="E1047" s="8"/>
    </row>
    <row r="1048" spans="5:5" x14ac:dyDescent="0.25">
      <c r="E1048" s="8"/>
    </row>
    <row r="1049" spans="5:5" x14ac:dyDescent="0.25">
      <c r="E1049" s="8"/>
    </row>
    <row r="1050" spans="5:5" x14ac:dyDescent="0.25">
      <c r="E1050" s="8"/>
    </row>
    <row r="1051" spans="5:5" x14ac:dyDescent="0.25">
      <c r="E1051" s="8"/>
    </row>
    <row r="1052" spans="5:5" x14ac:dyDescent="0.25">
      <c r="E1052" s="8"/>
    </row>
    <row r="1053" spans="5:5" x14ac:dyDescent="0.25">
      <c r="E1053" s="8"/>
    </row>
    <row r="1054" spans="5:5" x14ac:dyDescent="0.25">
      <c r="E1054" s="8"/>
    </row>
    <row r="1055" spans="5:5" x14ac:dyDescent="0.25">
      <c r="E1055" s="8"/>
    </row>
    <row r="1056" spans="5:5" x14ac:dyDescent="0.25">
      <c r="E1056" s="8"/>
    </row>
    <row r="1057" spans="5:5" x14ac:dyDescent="0.25">
      <c r="E1057" s="8"/>
    </row>
    <row r="1058" spans="5:5" x14ac:dyDescent="0.25">
      <c r="E1058" s="8"/>
    </row>
    <row r="1059" spans="5:5" x14ac:dyDescent="0.25">
      <c r="E1059" s="8"/>
    </row>
    <row r="1060" spans="5:5" x14ac:dyDescent="0.25">
      <c r="E1060" s="8"/>
    </row>
    <row r="1061" spans="5:5" x14ac:dyDescent="0.25">
      <c r="E1061" s="8"/>
    </row>
    <row r="1062" spans="5:5" x14ac:dyDescent="0.25">
      <c r="E1062" s="8"/>
    </row>
    <row r="1063" spans="5:5" x14ac:dyDescent="0.25">
      <c r="E1063" s="8"/>
    </row>
    <row r="1064" spans="5:5" x14ac:dyDescent="0.25">
      <c r="E1064" s="8"/>
    </row>
    <row r="1065" spans="5:5" x14ac:dyDescent="0.25">
      <c r="E1065" s="8"/>
    </row>
    <row r="1066" spans="5:5" x14ac:dyDescent="0.25">
      <c r="E1066" s="8"/>
    </row>
    <row r="1067" spans="5:5" x14ac:dyDescent="0.25">
      <c r="E1067" s="8"/>
    </row>
    <row r="1068" spans="5:5" x14ac:dyDescent="0.25">
      <c r="E1068" s="8"/>
    </row>
    <row r="1069" spans="5:5" x14ac:dyDescent="0.25">
      <c r="E1069" s="8"/>
    </row>
    <row r="1070" spans="5:5" x14ac:dyDescent="0.25">
      <c r="E1070" s="8"/>
    </row>
    <row r="1071" spans="5:5" x14ac:dyDescent="0.25">
      <c r="E1071" s="8"/>
    </row>
    <row r="1072" spans="5:5" x14ac:dyDescent="0.25">
      <c r="E1072" s="8"/>
    </row>
    <row r="1073" spans="5:5" x14ac:dyDescent="0.25">
      <c r="E1073" s="8"/>
    </row>
    <row r="1074" spans="5:5" x14ac:dyDescent="0.25">
      <c r="E1074" s="8"/>
    </row>
    <row r="1075" spans="5:5" x14ac:dyDescent="0.25">
      <c r="E1075" s="8"/>
    </row>
    <row r="1076" spans="5:5" x14ac:dyDescent="0.25">
      <c r="E1076" s="8"/>
    </row>
    <row r="1077" spans="5:5" x14ac:dyDescent="0.25">
      <c r="E1077" s="8"/>
    </row>
    <row r="1078" spans="5:5" x14ac:dyDescent="0.25">
      <c r="E1078" s="8"/>
    </row>
    <row r="1079" spans="5:5" x14ac:dyDescent="0.25">
      <c r="E1079" s="8"/>
    </row>
    <row r="1080" spans="5:5" x14ac:dyDescent="0.25">
      <c r="E1080" s="8"/>
    </row>
    <row r="1081" spans="5:5" x14ac:dyDescent="0.25">
      <c r="E1081" s="8"/>
    </row>
    <row r="1082" spans="5:5" x14ac:dyDescent="0.25">
      <c r="E1082" s="8"/>
    </row>
    <row r="1083" spans="5:5" x14ac:dyDescent="0.25">
      <c r="E1083" s="8"/>
    </row>
    <row r="1084" spans="5:5" x14ac:dyDescent="0.25">
      <c r="E1084" s="8"/>
    </row>
    <row r="1085" spans="5:5" x14ac:dyDescent="0.25">
      <c r="E1085" s="8"/>
    </row>
    <row r="1086" spans="5:5" x14ac:dyDescent="0.25">
      <c r="E1086" s="8"/>
    </row>
    <row r="1087" spans="5:5" x14ac:dyDescent="0.25">
      <c r="E1087" s="8"/>
    </row>
    <row r="1088" spans="5:5" x14ac:dyDescent="0.25">
      <c r="E1088" s="8"/>
    </row>
    <row r="1089" spans="5:5" x14ac:dyDescent="0.25">
      <c r="E1089" s="8"/>
    </row>
    <row r="1090" spans="5:5" x14ac:dyDescent="0.25">
      <c r="E1090" s="8"/>
    </row>
    <row r="1091" spans="5:5" x14ac:dyDescent="0.25">
      <c r="E1091" s="8"/>
    </row>
    <row r="1092" spans="5:5" x14ac:dyDescent="0.25">
      <c r="E1092" s="8"/>
    </row>
    <row r="1093" spans="5:5" x14ac:dyDescent="0.25">
      <c r="E1093" s="8"/>
    </row>
    <row r="1094" spans="5:5" x14ac:dyDescent="0.25">
      <c r="E1094" s="8"/>
    </row>
    <row r="1095" spans="5:5" x14ac:dyDescent="0.25">
      <c r="E1095" s="8"/>
    </row>
    <row r="1096" spans="5:5" x14ac:dyDescent="0.25">
      <c r="E1096" s="8"/>
    </row>
    <row r="1097" spans="5:5" x14ac:dyDescent="0.25">
      <c r="E1097" s="8"/>
    </row>
    <row r="1098" spans="5:5" x14ac:dyDescent="0.25">
      <c r="E1098" s="8"/>
    </row>
    <row r="1099" spans="5:5" x14ac:dyDescent="0.25">
      <c r="E1099" s="8"/>
    </row>
    <row r="1100" spans="5:5" x14ac:dyDescent="0.25">
      <c r="E1100" s="8"/>
    </row>
    <row r="1101" spans="5:5" x14ac:dyDescent="0.25">
      <c r="E1101" s="8"/>
    </row>
    <row r="1102" spans="5:5" x14ac:dyDescent="0.25">
      <c r="E1102" s="8"/>
    </row>
    <row r="1103" spans="5:5" x14ac:dyDescent="0.25">
      <c r="E1103" s="8"/>
    </row>
    <row r="1104" spans="5:5" x14ac:dyDescent="0.25">
      <c r="E1104" s="8"/>
    </row>
    <row r="1105" spans="5:5" x14ac:dyDescent="0.25">
      <c r="E1105" s="8"/>
    </row>
    <row r="1106" spans="5:5" x14ac:dyDescent="0.25">
      <c r="E1106" s="8"/>
    </row>
    <row r="1107" spans="5:5" x14ac:dyDescent="0.25">
      <c r="E1107" s="8"/>
    </row>
    <row r="1108" spans="5:5" x14ac:dyDescent="0.25">
      <c r="E1108" s="8"/>
    </row>
    <row r="1109" spans="5:5" x14ac:dyDescent="0.25">
      <c r="E1109" s="8"/>
    </row>
    <row r="1110" spans="5:5" x14ac:dyDescent="0.25">
      <c r="E1110" s="8"/>
    </row>
    <row r="1111" spans="5:5" x14ac:dyDescent="0.25">
      <c r="E1111" s="8"/>
    </row>
    <row r="1112" spans="5:5" x14ac:dyDescent="0.25">
      <c r="E1112" s="8"/>
    </row>
    <row r="1113" spans="5:5" x14ac:dyDescent="0.25">
      <c r="E1113" s="8"/>
    </row>
    <row r="1114" spans="5:5" x14ac:dyDescent="0.25">
      <c r="E1114" s="8"/>
    </row>
    <row r="1115" spans="5:5" x14ac:dyDescent="0.25">
      <c r="E1115" s="8"/>
    </row>
    <row r="1116" spans="5:5" x14ac:dyDescent="0.25">
      <c r="E1116" s="8"/>
    </row>
    <row r="1117" spans="5:5" x14ac:dyDescent="0.25">
      <c r="E1117" s="8"/>
    </row>
    <row r="1118" spans="5:5" x14ac:dyDescent="0.25">
      <c r="E1118" s="8"/>
    </row>
    <row r="1119" spans="5:5" x14ac:dyDescent="0.25">
      <c r="E1119" s="8"/>
    </row>
    <row r="1120" spans="5:5" x14ac:dyDescent="0.25">
      <c r="E1120" s="8"/>
    </row>
    <row r="1121" spans="5:5" x14ac:dyDescent="0.25">
      <c r="E1121" s="8"/>
    </row>
    <row r="1122" spans="5:5" x14ac:dyDescent="0.25">
      <c r="E1122" s="8"/>
    </row>
    <row r="1123" spans="5:5" x14ac:dyDescent="0.25">
      <c r="E1123" s="8"/>
    </row>
    <row r="1124" spans="5:5" x14ac:dyDescent="0.25">
      <c r="E1124" s="8"/>
    </row>
    <row r="1125" spans="5:5" x14ac:dyDescent="0.25">
      <c r="E1125" s="8"/>
    </row>
    <row r="1126" spans="5:5" x14ac:dyDescent="0.25">
      <c r="E1126" s="8"/>
    </row>
    <row r="1127" spans="5:5" x14ac:dyDescent="0.25">
      <c r="E1127" s="8"/>
    </row>
    <row r="1128" spans="5:5" x14ac:dyDescent="0.25">
      <c r="E1128" s="8"/>
    </row>
    <row r="1129" spans="5:5" x14ac:dyDescent="0.25">
      <c r="E1129" s="8"/>
    </row>
    <row r="1130" spans="5:5" x14ac:dyDescent="0.25">
      <c r="E1130" s="8"/>
    </row>
    <row r="1131" spans="5:5" x14ac:dyDescent="0.25">
      <c r="E1131" s="8"/>
    </row>
    <row r="1132" spans="5:5" x14ac:dyDescent="0.25">
      <c r="E1132" s="8"/>
    </row>
    <row r="1133" spans="5:5" x14ac:dyDescent="0.25">
      <c r="E1133" s="8"/>
    </row>
    <row r="1134" spans="5:5" x14ac:dyDescent="0.25">
      <c r="E1134" s="8"/>
    </row>
    <row r="1135" spans="5:5" x14ac:dyDescent="0.25">
      <c r="E1135" s="8"/>
    </row>
    <row r="1136" spans="5:5" x14ac:dyDescent="0.25">
      <c r="E1136" s="8"/>
    </row>
    <row r="1137" spans="5:5" x14ac:dyDescent="0.25">
      <c r="E1137" s="8"/>
    </row>
    <row r="1138" spans="5:5" x14ac:dyDescent="0.25">
      <c r="E1138" s="8"/>
    </row>
    <row r="1139" spans="5:5" x14ac:dyDescent="0.25">
      <c r="E1139" s="8"/>
    </row>
    <row r="1140" spans="5:5" x14ac:dyDescent="0.25">
      <c r="E1140" s="8"/>
    </row>
    <row r="1141" spans="5:5" x14ac:dyDescent="0.25">
      <c r="E1141" s="8"/>
    </row>
    <row r="1142" spans="5:5" x14ac:dyDescent="0.25">
      <c r="E1142" s="8"/>
    </row>
    <row r="1143" spans="5:5" x14ac:dyDescent="0.25">
      <c r="E1143" s="8"/>
    </row>
    <row r="1144" spans="5:5" x14ac:dyDescent="0.25">
      <c r="E1144" s="8"/>
    </row>
    <row r="1145" spans="5:5" x14ac:dyDescent="0.25">
      <c r="E1145" s="8"/>
    </row>
    <row r="1146" spans="5:5" x14ac:dyDescent="0.25">
      <c r="E1146" s="8"/>
    </row>
    <row r="1147" spans="5:5" x14ac:dyDescent="0.25">
      <c r="E1147" s="8"/>
    </row>
    <row r="1148" spans="5:5" x14ac:dyDescent="0.25">
      <c r="E1148" s="8"/>
    </row>
    <row r="1149" spans="5:5" x14ac:dyDescent="0.25">
      <c r="E1149" s="8"/>
    </row>
    <row r="1150" spans="5:5" x14ac:dyDescent="0.25">
      <c r="E1150" s="8"/>
    </row>
    <row r="1151" spans="5:5" x14ac:dyDescent="0.25">
      <c r="E1151" s="8"/>
    </row>
    <row r="1152" spans="5:5" x14ac:dyDescent="0.25">
      <c r="E1152" s="8"/>
    </row>
    <row r="1153" spans="5:5" x14ac:dyDescent="0.25">
      <c r="E1153" s="8"/>
    </row>
    <row r="1154" spans="5:5" x14ac:dyDescent="0.25">
      <c r="E1154" s="8"/>
    </row>
    <row r="1155" spans="5:5" x14ac:dyDescent="0.25">
      <c r="E1155" s="8"/>
    </row>
    <row r="1156" spans="5:5" x14ac:dyDescent="0.25">
      <c r="E1156" s="8"/>
    </row>
    <row r="1157" spans="5:5" x14ac:dyDescent="0.25">
      <c r="E1157" s="8"/>
    </row>
    <row r="1158" spans="5:5" x14ac:dyDescent="0.25">
      <c r="E1158" s="8"/>
    </row>
    <row r="1159" spans="5:5" x14ac:dyDescent="0.25">
      <c r="E1159" s="8"/>
    </row>
    <row r="1160" spans="5:5" x14ac:dyDescent="0.25">
      <c r="E1160" s="8"/>
    </row>
    <row r="1161" spans="5:5" x14ac:dyDescent="0.25">
      <c r="E1161" s="8"/>
    </row>
    <row r="1162" spans="5:5" x14ac:dyDescent="0.25">
      <c r="E1162" s="8"/>
    </row>
    <row r="1163" spans="5:5" x14ac:dyDescent="0.25">
      <c r="E1163" s="8"/>
    </row>
    <row r="1164" spans="5:5" x14ac:dyDescent="0.25">
      <c r="E1164" s="8"/>
    </row>
    <row r="1165" spans="5:5" x14ac:dyDescent="0.25">
      <c r="E1165" s="8"/>
    </row>
    <row r="1166" spans="5:5" x14ac:dyDescent="0.25">
      <c r="E1166" s="8"/>
    </row>
    <row r="1167" spans="5:5" x14ac:dyDescent="0.25">
      <c r="E1167" s="8"/>
    </row>
    <row r="1168" spans="5:5" x14ac:dyDescent="0.25">
      <c r="E1168" s="8"/>
    </row>
    <row r="1169" spans="5:5" x14ac:dyDescent="0.25">
      <c r="E1169" s="8"/>
    </row>
    <row r="1170" spans="5:5" x14ac:dyDescent="0.25">
      <c r="E1170" s="8"/>
    </row>
    <row r="1171" spans="5:5" x14ac:dyDescent="0.25">
      <c r="E1171" s="8"/>
    </row>
    <row r="1172" spans="5:5" x14ac:dyDescent="0.25">
      <c r="E1172" s="8"/>
    </row>
    <row r="1173" spans="5:5" x14ac:dyDescent="0.25">
      <c r="E1173" s="8"/>
    </row>
    <row r="1174" spans="5:5" x14ac:dyDescent="0.25">
      <c r="E1174" s="8"/>
    </row>
    <row r="1175" spans="5:5" x14ac:dyDescent="0.25">
      <c r="E1175" s="8"/>
    </row>
    <row r="1176" spans="5:5" x14ac:dyDescent="0.25">
      <c r="E1176" s="8"/>
    </row>
    <row r="1177" spans="5:5" x14ac:dyDescent="0.25">
      <c r="E1177" s="8"/>
    </row>
    <row r="1178" spans="5:5" x14ac:dyDescent="0.25">
      <c r="E1178" s="8"/>
    </row>
    <row r="1179" spans="5:5" x14ac:dyDescent="0.25">
      <c r="E1179" s="8"/>
    </row>
    <row r="1180" spans="5:5" x14ac:dyDescent="0.25">
      <c r="E1180" s="8"/>
    </row>
    <row r="1181" spans="5:5" x14ac:dyDescent="0.25">
      <c r="E1181" s="8"/>
    </row>
    <row r="1182" spans="5:5" x14ac:dyDescent="0.25">
      <c r="E1182" s="8"/>
    </row>
    <row r="1183" spans="5:5" x14ac:dyDescent="0.25">
      <c r="E1183" s="8"/>
    </row>
    <row r="1184" spans="5:5" x14ac:dyDescent="0.25">
      <c r="E1184" s="8"/>
    </row>
    <row r="1185" spans="5:5" x14ac:dyDescent="0.25">
      <c r="E1185" s="8"/>
    </row>
    <row r="1186" spans="5:5" x14ac:dyDescent="0.25">
      <c r="E1186" s="8"/>
    </row>
    <row r="1187" spans="5:5" x14ac:dyDescent="0.25">
      <c r="E1187" s="8"/>
    </row>
    <row r="1188" spans="5:5" x14ac:dyDescent="0.25">
      <c r="E1188" s="8"/>
    </row>
    <row r="1189" spans="5:5" x14ac:dyDescent="0.25">
      <c r="E1189" s="8"/>
    </row>
    <row r="1190" spans="5:5" x14ac:dyDescent="0.25">
      <c r="E1190" s="8"/>
    </row>
    <row r="1191" spans="5:5" x14ac:dyDescent="0.25">
      <c r="E1191" s="8"/>
    </row>
    <row r="1192" spans="5:5" x14ac:dyDescent="0.25">
      <c r="E1192" s="8"/>
    </row>
    <row r="1193" spans="5:5" x14ac:dyDescent="0.25">
      <c r="E1193" s="8"/>
    </row>
    <row r="1194" spans="5:5" x14ac:dyDescent="0.25">
      <c r="E1194" s="8"/>
    </row>
    <row r="1195" spans="5:5" x14ac:dyDescent="0.25">
      <c r="E1195" s="8"/>
    </row>
    <row r="1196" spans="5:5" x14ac:dyDescent="0.25">
      <c r="E1196" s="8"/>
    </row>
    <row r="1197" spans="5:5" x14ac:dyDescent="0.25">
      <c r="E1197" s="8"/>
    </row>
    <row r="1198" spans="5:5" x14ac:dyDescent="0.25">
      <c r="E1198" s="8"/>
    </row>
    <row r="1199" spans="5:5" x14ac:dyDescent="0.25">
      <c r="E1199" s="8"/>
    </row>
    <row r="1200" spans="5:5" x14ac:dyDescent="0.25">
      <c r="E1200" s="8"/>
    </row>
    <row r="1201" spans="5:5" x14ac:dyDescent="0.25">
      <c r="E1201" s="8"/>
    </row>
    <row r="1202" spans="5:5" x14ac:dyDescent="0.25">
      <c r="E1202" s="8"/>
    </row>
    <row r="1203" spans="5:5" x14ac:dyDescent="0.25">
      <c r="E1203" s="8"/>
    </row>
    <row r="1204" spans="5:5" x14ac:dyDescent="0.25">
      <c r="E1204" s="8"/>
    </row>
    <row r="1205" spans="5:5" x14ac:dyDescent="0.25">
      <c r="E1205" s="8"/>
    </row>
    <row r="1206" spans="5:5" x14ac:dyDescent="0.25">
      <c r="E1206" s="8"/>
    </row>
    <row r="1207" spans="5:5" x14ac:dyDescent="0.25">
      <c r="E1207" s="8"/>
    </row>
    <row r="1208" spans="5:5" x14ac:dyDescent="0.25">
      <c r="E1208" s="8"/>
    </row>
    <row r="1209" spans="5:5" x14ac:dyDescent="0.25">
      <c r="E1209" s="8"/>
    </row>
    <row r="1210" spans="5:5" x14ac:dyDescent="0.25">
      <c r="E1210" s="8"/>
    </row>
    <row r="1211" spans="5:5" x14ac:dyDescent="0.25">
      <c r="E1211" s="8"/>
    </row>
    <row r="1212" spans="5:5" x14ac:dyDescent="0.25">
      <c r="E1212" s="8"/>
    </row>
    <row r="1213" spans="5:5" x14ac:dyDescent="0.25">
      <c r="E1213" s="8"/>
    </row>
    <row r="1214" spans="5:5" x14ac:dyDescent="0.25">
      <c r="E1214" s="8"/>
    </row>
    <row r="1215" spans="5:5" x14ac:dyDescent="0.25">
      <c r="E1215" s="8"/>
    </row>
    <row r="1216" spans="5:5" x14ac:dyDescent="0.25">
      <c r="E1216" s="8"/>
    </row>
    <row r="1217" spans="5:5" x14ac:dyDescent="0.25">
      <c r="E1217" s="8"/>
    </row>
    <row r="1218" spans="5:5" x14ac:dyDescent="0.25">
      <c r="E1218" s="8"/>
    </row>
    <row r="1219" spans="5:5" x14ac:dyDescent="0.25">
      <c r="E1219" s="8"/>
    </row>
    <row r="1220" spans="5:5" x14ac:dyDescent="0.25">
      <c r="E1220" s="8"/>
    </row>
    <row r="1221" spans="5:5" x14ac:dyDescent="0.25">
      <c r="E1221" s="8"/>
    </row>
    <row r="1222" spans="5:5" x14ac:dyDescent="0.25">
      <c r="E1222" s="8"/>
    </row>
    <row r="1223" spans="5:5" x14ac:dyDescent="0.25">
      <c r="E1223" s="8"/>
    </row>
    <row r="1224" spans="5:5" x14ac:dyDescent="0.25">
      <c r="E1224" s="8"/>
    </row>
    <row r="1225" spans="5:5" x14ac:dyDescent="0.25">
      <c r="E1225" s="8"/>
    </row>
    <row r="1226" spans="5:5" x14ac:dyDescent="0.25">
      <c r="E1226" s="8"/>
    </row>
    <row r="1227" spans="5:5" x14ac:dyDescent="0.25">
      <c r="E1227" s="8"/>
    </row>
    <row r="1228" spans="5:5" x14ac:dyDescent="0.25">
      <c r="E1228" s="8"/>
    </row>
    <row r="1229" spans="5:5" x14ac:dyDescent="0.25">
      <c r="E1229" s="8"/>
    </row>
    <row r="1230" spans="5:5" x14ac:dyDescent="0.25">
      <c r="E1230" s="8"/>
    </row>
    <row r="1231" spans="5:5" x14ac:dyDescent="0.25">
      <c r="E1231" s="8"/>
    </row>
    <row r="1232" spans="5:5" x14ac:dyDescent="0.25">
      <c r="E1232" s="8"/>
    </row>
    <row r="1233" spans="5:5" x14ac:dyDescent="0.25">
      <c r="E1233" s="8"/>
    </row>
    <row r="1234" spans="5:5" x14ac:dyDescent="0.25">
      <c r="E1234" s="8"/>
    </row>
    <row r="1235" spans="5:5" x14ac:dyDescent="0.25">
      <c r="E1235" s="8"/>
    </row>
    <row r="1236" spans="5:5" x14ac:dyDescent="0.25">
      <c r="E1236" s="8"/>
    </row>
    <row r="1237" spans="5:5" x14ac:dyDescent="0.25">
      <c r="E1237" s="8"/>
    </row>
    <row r="1238" spans="5:5" x14ac:dyDescent="0.25">
      <c r="E1238" s="8"/>
    </row>
    <row r="1239" spans="5:5" x14ac:dyDescent="0.25">
      <c r="E1239" s="8"/>
    </row>
    <row r="1240" spans="5:5" x14ac:dyDescent="0.25">
      <c r="E1240" s="8"/>
    </row>
    <row r="1241" spans="5:5" x14ac:dyDescent="0.25">
      <c r="E1241" s="8"/>
    </row>
    <row r="1242" spans="5:5" x14ac:dyDescent="0.25">
      <c r="E1242" s="8"/>
    </row>
    <row r="1243" spans="5:5" x14ac:dyDescent="0.25">
      <c r="E1243" s="8"/>
    </row>
    <row r="1244" spans="5:5" x14ac:dyDescent="0.25">
      <c r="E1244" s="8"/>
    </row>
    <row r="1245" spans="5:5" x14ac:dyDescent="0.25">
      <c r="E1245" s="8"/>
    </row>
    <row r="1246" spans="5:5" x14ac:dyDescent="0.25">
      <c r="E1246" s="8"/>
    </row>
    <row r="1247" spans="5:5" x14ac:dyDescent="0.25">
      <c r="E1247" s="8"/>
    </row>
    <row r="1248" spans="5:5" x14ac:dyDescent="0.25">
      <c r="E1248" s="8"/>
    </row>
    <row r="1249" spans="5:5" x14ac:dyDescent="0.25">
      <c r="E1249" s="8"/>
    </row>
    <row r="1250" spans="5:5" x14ac:dyDescent="0.25">
      <c r="E1250" s="8"/>
    </row>
    <row r="1251" spans="5:5" x14ac:dyDescent="0.25">
      <c r="E1251" s="8"/>
    </row>
    <row r="1252" spans="5:5" x14ac:dyDescent="0.25">
      <c r="E1252" s="8"/>
    </row>
    <row r="1253" spans="5:5" x14ac:dyDescent="0.25">
      <c r="E1253" s="8"/>
    </row>
    <row r="1254" spans="5:5" x14ac:dyDescent="0.25">
      <c r="E1254" s="8"/>
    </row>
    <row r="1255" spans="5:5" x14ac:dyDescent="0.25">
      <c r="E1255" s="8"/>
    </row>
    <row r="1256" spans="5:5" x14ac:dyDescent="0.25">
      <c r="E1256" s="8"/>
    </row>
    <row r="1257" spans="5:5" x14ac:dyDescent="0.25">
      <c r="E1257" s="8"/>
    </row>
    <row r="1258" spans="5:5" x14ac:dyDescent="0.25">
      <c r="E1258" s="8"/>
    </row>
    <row r="1259" spans="5:5" x14ac:dyDescent="0.25">
      <c r="E1259" s="8"/>
    </row>
    <row r="1260" spans="5:5" x14ac:dyDescent="0.25">
      <c r="E1260" s="8"/>
    </row>
    <row r="1261" spans="5:5" x14ac:dyDescent="0.25">
      <c r="E1261" s="8"/>
    </row>
    <row r="1262" spans="5:5" x14ac:dyDescent="0.25">
      <c r="E1262" s="8"/>
    </row>
    <row r="1263" spans="5:5" x14ac:dyDescent="0.25">
      <c r="E1263" s="8"/>
    </row>
    <row r="1264" spans="5:5" x14ac:dyDescent="0.25">
      <c r="E1264" s="8"/>
    </row>
    <row r="1265" spans="5:5" x14ac:dyDescent="0.25">
      <c r="E1265" s="8"/>
    </row>
    <row r="1266" spans="5:5" x14ac:dyDescent="0.25">
      <c r="E1266" s="8"/>
    </row>
    <row r="1267" spans="5:5" x14ac:dyDescent="0.25">
      <c r="E1267" s="8"/>
    </row>
    <row r="1268" spans="5:5" x14ac:dyDescent="0.25">
      <c r="E1268" s="8"/>
    </row>
    <row r="1269" spans="5:5" x14ac:dyDescent="0.25">
      <c r="E1269" s="8"/>
    </row>
    <row r="1270" spans="5:5" x14ac:dyDescent="0.25">
      <c r="E1270" s="8"/>
    </row>
    <row r="1271" spans="5:5" x14ac:dyDescent="0.25">
      <c r="E1271" s="8"/>
    </row>
    <row r="1272" spans="5:5" x14ac:dyDescent="0.25">
      <c r="E1272" s="8"/>
    </row>
    <row r="1273" spans="5:5" x14ac:dyDescent="0.25">
      <c r="E1273" s="8"/>
    </row>
    <row r="1274" spans="5:5" x14ac:dyDescent="0.25">
      <c r="E1274" s="8"/>
    </row>
    <row r="1275" spans="5:5" x14ac:dyDescent="0.25">
      <c r="E1275" s="8"/>
    </row>
    <row r="1276" spans="5:5" x14ac:dyDescent="0.25">
      <c r="E1276" s="8"/>
    </row>
    <row r="1277" spans="5:5" x14ac:dyDescent="0.25">
      <c r="E1277" s="8"/>
    </row>
    <row r="1278" spans="5:5" x14ac:dyDescent="0.25">
      <c r="E1278" s="8"/>
    </row>
    <row r="1279" spans="5:5" x14ac:dyDescent="0.25">
      <c r="E1279" s="8"/>
    </row>
    <row r="1280" spans="5:5" x14ac:dyDescent="0.25">
      <c r="E1280" s="8"/>
    </row>
    <row r="1281" spans="5:5" x14ac:dyDescent="0.25">
      <c r="E1281" s="8"/>
    </row>
    <row r="1282" spans="5:5" x14ac:dyDescent="0.25">
      <c r="E1282" s="8"/>
    </row>
    <row r="1283" spans="5:5" x14ac:dyDescent="0.25">
      <c r="E1283" s="8"/>
    </row>
    <row r="1284" spans="5:5" x14ac:dyDescent="0.25">
      <c r="E1284" s="8"/>
    </row>
    <row r="1285" spans="5:5" x14ac:dyDescent="0.25">
      <c r="E1285" s="8"/>
    </row>
    <row r="1286" spans="5:5" x14ac:dyDescent="0.25">
      <c r="E1286" s="8"/>
    </row>
    <row r="1287" spans="5:5" x14ac:dyDescent="0.25">
      <c r="E1287" s="8"/>
    </row>
    <row r="1288" spans="5:5" x14ac:dyDescent="0.25">
      <c r="E1288" s="8"/>
    </row>
    <row r="1289" spans="5:5" x14ac:dyDescent="0.25">
      <c r="E1289" s="8"/>
    </row>
    <row r="1290" spans="5:5" x14ac:dyDescent="0.25">
      <c r="E1290" s="8"/>
    </row>
    <row r="1291" spans="5:5" x14ac:dyDescent="0.25">
      <c r="E1291" s="8"/>
    </row>
    <row r="1292" spans="5:5" x14ac:dyDescent="0.25">
      <c r="E1292" s="8"/>
    </row>
    <row r="1293" spans="5:5" x14ac:dyDescent="0.25">
      <c r="E1293" s="8"/>
    </row>
    <row r="1294" spans="5:5" x14ac:dyDescent="0.25">
      <c r="E1294" s="8"/>
    </row>
    <row r="1295" spans="5:5" x14ac:dyDescent="0.25">
      <c r="E1295" s="8"/>
    </row>
    <row r="1296" spans="5:5" x14ac:dyDescent="0.25">
      <c r="E1296" s="8"/>
    </row>
    <row r="1297" spans="5:5" x14ac:dyDescent="0.25">
      <c r="E1297" s="8"/>
    </row>
    <row r="1298" spans="5:5" x14ac:dyDescent="0.25">
      <c r="E1298" s="8"/>
    </row>
    <row r="1299" spans="5:5" x14ac:dyDescent="0.25">
      <c r="E1299" s="8"/>
    </row>
    <row r="1300" spans="5:5" x14ac:dyDescent="0.25">
      <c r="E1300" s="8"/>
    </row>
    <row r="1301" spans="5:5" x14ac:dyDescent="0.25">
      <c r="E1301" s="8"/>
    </row>
    <row r="1302" spans="5:5" x14ac:dyDescent="0.25">
      <c r="E1302" s="8"/>
    </row>
    <row r="1303" spans="5:5" x14ac:dyDescent="0.25">
      <c r="E1303" s="8"/>
    </row>
    <row r="1304" spans="5:5" x14ac:dyDescent="0.25">
      <c r="E1304" s="8"/>
    </row>
    <row r="1305" spans="5:5" x14ac:dyDescent="0.25">
      <c r="E1305" s="8"/>
    </row>
    <row r="1306" spans="5:5" x14ac:dyDescent="0.25">
      <c r="E1306" s="8"/>
    </row>
    <row r="1307" spans="5:5" x14ac:dyDescent="0.25">
      <c r="E1307" s="8"/>
    </row>
    <row r="1308" spans="5:5" x14ac:dyDescent="0.25">
      <c r="E1308" s="8"/>
    </row>
    <row r="1309" spans="5:5" x14ac:dyDescent="0.25">
      <c r="E1309" s="8"/>
    </row>
    <row r="1310" spans="5:5" x14ac:dyDescent="0.25">
      <c r="E1310" s="8"/>
    </row>
    <row r="1311" spans="5:5" x14ac:dyDescent="0.25">
      <c r="E1311" s="8"/>
    </row>
    <row r="1312" spans="5:5" x14ac:dyDescent="0.25">
      <c r="E1312" s="8"/>
    </row>
    <row r="1313" spans="5:5" x14ac:dyDescent="0.25">
      <c r="E1313" s="8"/>
    </row>
    <row r="1314" spans="5:5" x14ac:dyDescent="0.25">
      <c r="E1314" s="8"/>
    </row>
    <row r="1315" spans="5:5" x14ac:dyDescent="0.25">
      <c r="E1315" s="8"/>
    </row>
    <row r="1316" spans="5:5" x14ac:dyDescent="0.25">
      <c r="E1316" s="8"/>
    </row>
    <row r="1317" spans="5:5" x14ac:dyDescent="0.25">
      <c r="E1317" s="8"/>
    </row>
    <row r="1318" spans="5:5" x14ac:dyDescent="0.25">
      <c r="E1318" s="8"/>
    </row>
    <row r="1319" spans="5:5" x14ac:dyDescent="0.25">
      <c r="E1319" s="8"/>
    </row>
    <row r="1320" spans="5:5" x14ac:dyDescent="0.25">
      <c r="E1320" s="8"/>
    </row>
    <row r="1321" spans="5:5" x14ac:dyDescent="0.25">
      <c r="E1321" s="8"/>
    </row>
    <row r="1322" spans="5:5" x14ac:dyDescent="0.25">
      <c r="E1322" s="8"/>
    </row>
    <row r="1323" spans="5:5" x14ac:dyDescent="0.25">
      <c r="E1323" s="8"/>
    </row>
    <row r="1324" spans="5:5" x14ac:dyDescent="0.25">
      <c r="E1324" s="8"/>
    </row>
    <row r="1325" spans="5:5" x14ac:dyDescent="0.25">
      <c r="E1325" s="8"/>
    </row>
    <row r="1326" spans="5:5" x14ac:dyDescent="0.25">
      <c r="E1326" s="8"/>
    </row>
    <row r="1327" spans="5:5" x14ac:dyDescent="0.25">
      <c r="E1327" s="8"/>
    </row>
    <row r="1328" spans="5:5" x14ac:dyDescent="0.25">
      <c r="E1328" s="8"/>
    </row>
    <row r="1329" spans="5:5" x14ac:dyDescent="0.25">
      <c r="E1329" s="8"/>
    </row>
    <row r="1330" spans="5:5" x14ac:dyDescent="0.25">
      <c r="E1330" s="8"/>
    </row>
    <row r="1331" spans="5:5" x14ac:dyDescent="0.25">
      <c r="E1331" s="8"/>
    </row>
    <row r="1332" spans="5:5" x14ac:dyDescent="0.25">
      <c r="E1332" s="8"/>
    </row>
    <row r="1333" spans="5:5" x14ac:dyDescent="0.25">
      <c r="E1333" s="8"/>
    </row>
    <row r="1334" spans="5:5" x14ac:dyDescent="0.25">
      <c r="E1334" s="8"/>
    </row>
    <row r="1335" spans="5:5" x14ac:dyDescent="0.25">
      <c r="E1335" s="8"/>
    </row>
    <row r="1336" spans="5:5" x14ac:dyDescent="0.25">
      <c r="E1336" s="8"/>
    </row>
    <row r="1337" spans="5:5" x14ac:dyDescent="0.25">
      <c r="E1337" s="8"/>
    </row>
    <row r="1338" spans="5:5" x14ac:dyDescent="0.25">
      <c r="E1338" s="8"/>
    </row>
    <row r="1339" spans="5:5" x14ac:dyDescent="0.25">
      <c r="E1339" s="8"/>
    </row>
    <row r="1340" spans="5:5" x14ac:dyDescent="0.25">
      <c r="E1340" s="8"/>
    </row>
    <row r="1341" spans="5:5" x14ac:dyDescent="0.25">
      <c r="E1341" s="8"/>
    </row>
    <row r="1342" spans="5:5" x14ac:dyDescent="0.25">
      <c r="E1342" s="8"/>
    </row>
    <row r="1343" spans="5:5" x14ac:dyDescent="0.25">
      <c r="E1343" s="8"/>
    </row>
  </sheetData>
  <mergeCells count="8">
    <mergeCell ref="A68:I68"/>
    <mergeCell ref="A11:J11"/>
    <mergeCell ref="H8:J8"/>
    <mergeCell ref="H9:J9"/>
    <mergeCell ref="H10:J10"/>
    <mergeCell ref="B8:G8"/>
    <mergeCell ref="B9:G9"/>
    <mergeCell ref="C10:G10"/>
  </mergeCells>
  <phoneticPr fontId="3" type="noConversion"/>
  <pageMargins left="1.1811023622047245" right="0.39370078740157483" top="0.51181102362204722" bottom="0.70866141732283472" header="0.35433070866141736" footer="0.31496062992125984"/>
  <pageSetup paperSize="9" scale="68" fitToHeight="0" orientation="portrait" r:id="rId1"/>
  <headerFooter>
    <oddHeader>&amp;CPROPOSTA</oddHeader>
    <oddFooter>&amp;C&amp;G
&amp;"Segoe UI,Normal"&amp;8Página &amp;P de &amp;N</oddFooter>
  </headerFooter>
  <rowBreaks count="5" manualBreakCount="5">
    <brk id="22" max="9" man="1"/>
    <brk id="25" max="9" man="1"/>
    <brk id="38" max="9" man="1"/>
    <brk id="52" max="9" man="1"/>
    <brk id="65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2699-F4BD-4C13-9DF8-A9D358101CF3}">
  <sheetPr>
    <pageSetUpPr fitToPage="1"/>
  </sheetPr>
  <dimension ref="A1:O43"/>
  <sheetViews>
    <sheetView view="pageBreakPreview" zoomScale="115" zoomScaleNormal="100" zoomScaleSheetLayoutView="115" workbookViewId="0">
      <selection activeCell="J40" sqref="J40"/>
    </sheetView>
  </sheetViews>
  <sheetFormatPr defaultRowHeight="15" x14ac:dyDescent="0.25"/>
  <cols>
    <col min="2" max="2" width="22" customWidth="1"/>
    <col min="3" max="3" width="15.85546875" style="1" bestFit="1" customWidth="1"/>
    <col min="4" max="4" width="7.85546875" bestFit="1" customWidth="1"/>
    <col min="5" max="5" width="11.28515625" bestFit="1" customWidth="1"/>
    <col min="6" max="6" width="7.85546875" bestFit="1" customWidth="1"/>
    <col min="7" max="7" width="11.28515625" bestFit="1" customWidth="1"/>
    <col min="8" max="8" width="7.85546875" bestFit="1" customWidth="1"/>
    <col min="9" max="9" width="11.28515625" bestFit="1" customWidth="1"/>
    <col min="10" max="10" width="7.85546875" bestFit="1" customWidth="1"/>
    <col min="11" max="11" width="12.140625" bestFit="1" customWidth="1"/>
    <col min="12" max="12" width="7.85546875" bestFit="1" customWidth="1"/>
    <col min="13" max="13" width="12.140625" bestFit="1" customWidth="1"/>
    <col min="14" max="14" width="7.85546875" bestFit="1" customWidth="1"/>
    <col min="15" max="15" width="12.140625" bestFit="1" customWidth="1"/>
  </cols>
  <sheetData>
    <row r="1" spans="1:15" x14ac:dyDescent="0.25">
      <c r="A1" s="56"/>
      <c r="B1" s="56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25">
      <c r="A2" s="56"/>
      <c r="B2" s="56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25">
      <c r="A4" s="56"/>
      <c r="B4" s="56"/>
      <c r="C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56"/>
      <c r="B5" s="56"/>
      <c r="C5" s="57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56"/>
      <c r="B6" s="56"/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25">
      <c r="A7" s="56"/>
      <c r="B7" s="56"/>
      <c r="C7" s="57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x14ac:dyDescent="0.25">
      <c r="A8" s="56"/>
      <c r="B8" s="56"/>
      <c r="C8" s="57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5">
      <c r="A9" s="37" t="str">
        <f>_xlfn.CONCAT(Orçamento!A8, " ", Orçamento!B8)</f>
        <v>Obra: ELABORAÇÃO dos Projetos de Prevenção e Combate a Incêndios, com a Respectiva Aprovação Junto ao Corpo de Bombeiros do Estado de São Paulo, para os Imóveis da Secretária de Esportes do Município de Jahu/SP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x14ac:dyDescent="0.25">
      <c r="A10" s="37" t="str">
        <f>_xlfn.CONCAT(Orçamento!A9, " ", Orçamento!B9)</f>
        <v>Local: Vide o Título de Cada Construção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x14ac:dyDescent="0.25">
      <c r="A11" s="59" t="str">
        <f>Orçamento!A11</f>
        <v>Jahu/SP, 02 de agosto de 2024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5" x14ac:dyDescent="0.25">
      <c r="A12" s="40" t="s">
        <v>7</v>
      </c>
      <c r="B12" s="40" t="s">
        <v>8</v>
      </c>
      <c r="C12" s="42" t="s">
        <v>9</v>
      </c>
      <c r="D12" s="39" t="s">
        <v>103</v>
      </c>
      <c r="E12" s="39"/>
      <c r="F12" s="39" t="s">
        <v>104</v>
      </c>
      <c r="G12" s="39"/>
      <c r="H12" s="39" t="s">
        <v>105</v>
      </c>
      <c r="I12" s="39"/>
      <c r="J12" s="39" t="s">
        <v>106</v>
      </c>
      <c r="K12" s="39"/>
      <c r="L12" s="39" t="s">
        <v>107</v>
      </c>
      <c r="M12" s="39"/>
      <c r="N12" s="39" t="s">
        <v>108</v>
      </c>
      <c r="O12" s="39"/>
    </row>
    <row r="13" spans="1:15" x14ac:dyDescent="0.25">
      <c r="A13" s="41"/>
      <c r="B13" s="41"/>
      <c r="C13" s="43"/>
      <c r="D13" s="13" t="s">
        <v>6</v>
      </c>
      <c r="E13" s="13" t="s">
        <v>35</v>
      </c>
      <c r="F13" s="13" t="s">
        <v>6</v>
      </c>
      <c r="G13" s="13" t="s">
        <v>35</v>
      </c>
      <c r="H13" s="13" t="s">
        <v>6</v>
      </c>
      <c r="I13" s="13" t="s">
        <v>35</v>
      </c>
      <c r="J13" s="13" t="s">
        <v>6</v>
      </c>
      <c r="K13" s="13" t="s">
        <v>35</v>
      </c>
      <c r="L13" s="13" t="s">
        <v>6</v>
      </c>
      <c r="M13" s="13" t="s">
        <v>35</v>
      </c>
      <c r="N13" s="13" t="s">
        <v>6</v>
      </c>
      <c r="O13" s="13" t="s">
        <v>35</v>
      </c>
    </row>
    <row r="14" spans="1:15" ht="31.5" x14ac:dyDescent="0.25">
      <c r="A14" s="14" t="s">
        <v>5</v>
      </c>
      <c r="B14" s="15" t="str">
        <f>VLOOKUP(A14, Orçamento!A$12:J$1343, 2, FALSE())</f>
        <v>Ginásio de Esportes Luiz Liart - Rua Dom Pedro I, s/n, Vila Netinho Prado</v>
      </c>
      <c r="C14" s="29">
        <f>VLOOKUP(A14, Orçamento!A$12:J$1343, 10, FALSE())</f>
        <v>12402.099999999999</v>
      </c>
      <c r="D14" s="58">
        <v>1</v>
      </c>
      <c r="E14" s="12">
        <f>$C14*D14</f>
        <v>12402.099999999999</v>
      </c>
      <c r="F14" s="58"/>
      <c r="G14" s="12">
        <f>$C14*F14</f>
        <v>0</v>
      </c>
      <c r="H14" s="58"/>
      <c r="I14" s="12">
        <f>$C14*H14</f>
        <v>0</v>
      </c>
      <c r="J14" s="58"/>
      <c r="K14" s="12">
        <f>$C14*J14</f>
        <v>0</v>
      </c>
      <c r="L14" s="58"/>
      <c r="M14" s="12">
        <f>$C14*L14</f>
        <v>0</v>
      </c>
      <c r="N14" s="58"/>
      <c r="O14" s="12">
        <f>$C14*N14</f>
        <v>0</v>
      </c>
    </row>
    <row r="15" spans="1:15" ht="31.5" x14ac:dyDescent="0.25">
      <c r="A15" s="14" t="s">
        <v>17</v>
      </c>
      <c r="B15" s="15" t="str">
        <f>VLOOKUP(A15, Orçamento!A$12:J$1343, 2, FALSE())</f>
        <v>Centro de Lazer Noburo Miahara - Rua Wadi Izar, s/n, Jd. Concha de Ouro</v>
      </c>
      <c r="C15" s="29">
        <f>VLOOKUP(A15, Orçamento!A$12:J$1343, 10, FALSE())</f>
        <v>11375.06</v>
      </c>
      <c r="D15" s="58">
        <v>1</v>
      </c>
      <c r="E15" s="12">
        <f t="shared" ref="E15:G32" si="0">$C15*D15</f>
        <v>11375.06</v>
      </c>
      <c r="F15" s="58"/>
      <c r="G15" s="12">
        <f t="shared" si="0"/>
        <v>0</v>
      </c>
      <c r="H15" s="58"/>
      <c r="I15" s="12">
        <f t="shared" ref="I15" si="1">$C15*H15</f>
        <v>0</v>
      </c>
      <c r="J15" s="58"/>
      <c r="K15" s="12">
        <f t="shared" ref="K15" si="2">$C15*J15</f>
        <v>0</v>
      </c>
      <c r="L15" s="58"/>
      <c r="M15" s="12">
        <f t="shared" ref="M15" si="3">$C15*L15</f>
        <v>0</v>
      </c>
      <c r="N15" s="58"/>
      <c r="O15" s="12">
        <f t="shared" ref="O15" si="4">$C15*N15</f>
        <v>0</v>
      </c>
    </row>
    <row r="16" spans="1:15" ht="42" x14ac:dyDescent="0.25">
      <c r="A16" s="14" t="s">
        <v>18</v>
      </c>
      <c r="B16" s="15" t="str">
        <f>VLOOKUP(A16, Orçamento!A$12:J$1343, 2, FALSE())</f>
        <v>Quadra do Jardim São Crispim - Rua Guerino Salmazo, s/n, Jardim São Crispim</v>
      </c>
      <c r="C16" s="29">
        <f>VLOOKUP(A16, Orçamento!A$12:J$1343, 10, FALSE())</f>
        <v>10537.849999999999</v>
      </c>
      <c r="D16" s="58">
        <v>1</v>
      </c>
      <c r="E16" s="12">
        <f t="shared" si="0"/>
        <v>10537.849999999999</v>
      </c>
      <c r="F16" s="58"/>
      <c r="G16" s="12">
        <f t="shared" si="0"/>
        <v>0</v>
      </c>
      <c r="H16" s="58"/>
      <c r="I16" s="12">
        <f t="shared" ref="I16" si="5">$C16*H16</f>
        <v>0</v>
      </c>
      <c r="J16" s="58"/>
      <c r="K16" s="12">
        <f t="shared" ref="K16" si="6">$C16*J16</f>
        <v>0</v>
      </c>
      <c r="L16" s="58"/>
      <c r="M16" s="12">
        <f t="shared" ref="M16" si="7">$C16*L16</f>
        <v>0</v>
      </c>
      <c r="N16" s="58"/>
      <c r="O16" s="12">
        <f t="shared" ref="O16" si="8">$C16*N16</f>
        <v>0</v>
      </c>
    </row>
    <row r="17" spans="1:15" ht="42" x14ac:dyDescent="0.25">
      <c r="A17" s="14" t="s">
        <v>19</v>
      </c>
      <c r="B17" s="15" t="str">
        <f>VLOOKUP(A17, Orçamento!A$12:J$1343, 2, FALSE())</f>
        <v>Centro Esportivo Aristídes Coló (Balneário) - Rua Vinte Quadro de Maio, 1.965, Vila Sampaio</v>
      </c>
      <c r="C17" s="29">
        <f>VLOOKUP(A17, Orçamento!A$12:J$1343, 10, FALSE())</f>
        <v>12402.099999999999</v>
      </c>
      <c r="D17" s="58"/>
      <c r="E17" s="12">
        <f t="shared" si="0"/>
        <v>0</v>
      </c>
      <c r="F17" s="58">
        <v>1</v>
      </c>
      <c r="G17" s="12">
        <f t="shared" si="0"/>
        <v>12402.099999999999</v>
      </c>
      <c r="H17" s="58"/>
      <c r="I17" s="12">
        <f t="shared" ref="I17" si="9">$C17*H17</f>
        <v>0</v>
      </c>
      <c r="J17" s="58"/>
      <c r="K17" s="12">
        <f t="shared" ref="K17" si="10">$C17*J17</f>
        <v>0</v>
      </c>
      <c r="L17" s="58"/>
      <c r="M17" s="12">
        <f t="shared" ref="M17" si="11">$C17*L17</f>
        <v>0</v>
      </c>
      <c r="N17" s="58"/>
      <c r="O17" s="12">
        <f t="shared" ref="O17" si="12">$C17*N17</f>
        <v>0</v>
      </c>
    </row>
    <row r="18" spans="1:15" ht="31.5" x14ac:dyDescent="0.25">
      <c r="A18" s="14" t="s">
        <v>20</v>
      </c>
      <c r="B18" s="15" t="str">
        <f>VLOOKUP(A18, Orçamento!A$12:J$1343, 2, FALSE())</f>
        <v>Quadra do Dóllar - Rua Visconde do Rio Branco, s/n, Centro</v>
      </c>
      <c r="C18" s="29">
        <f>VLOOKUP(A18, Orçamento!A$12:J$1343, 10, FALSE())</f>
        <v>10537.849999999999</v>
      </c>
      <c r="D18" s="58"/>
      <c r="E18" s="12">
        <f t="shared" si="0"/>
        <v>0</v>
      </c>
      <c r="F18" s="58">
        <v>1</v>
      </c>
      <c r="G18" s="12">
        <f t="shared" si="0"/>
        <v>10537.849999999999</v>
      </c>
      <c r="H18" s="58"/>
      <c r="I18" s="12">
        <f t="shared" ref="I18" si="13">$C18*H18</f>
        <v>0</v>
      </c>
      <c r="J18" s="58"/>
      <c r="K18" s="12">
        <f t="shared" ref="K18" si="14">$C18*J18</f>
        <v>0</v>
      </c>
      <c r="L18" s="58"/>
      <c r="M18" s="12">
        <f t="shared" ref="M18" si="15">$C18*L18</f>
        <v>0</v>
      </c>
      <c r="N18" s="58"/>
      <c r="O18" s="12">
        <f t="shared" ref="O18" si="16">$C18*N18</f>
        <v>0</v>
      </c>
    </row>
    <row r="19" spans="1:15" ht="42" x14ac:dyDescent="0.25">
      <c r="A19" s="14" t="s">
        <v>21</v>
      </c>
      <c r="B19" s="15" t="str">
        <f>VLOOKUP(A19, Orçamento!A$12:J$1343, 2, FALSE())</f>
        <v>Centro de Lazer do Jardim Pedro Ometto - Rua José Maria de Almeida Prado, s/n, Jardim Pedro Ometto</v>
      </c>
      <c r="C19" s="29">
        <f>VLOOKUP(A19, Orçamento!A$12:J$1343, 10, FALSE())</f>
        <v>10537.849999999999</v>
      </c>
      <c r="D19" s="58"/>
      <c r="E19" s="12">
        <f t="shared" si="0"/>
        <v>0</v>
      </c>
      <c r="F19" s="58">
        <v>1</v>
      </c>
      <c r="G19" s="12">
        <f t="shared" si="0"/>
        <v>10537.849999999999</v>
      </c>
      <c r="H19" s="58"/>
      <c r="I19" s="12">
        <f t="shared" ref="I19" si="17">$C19*H19</f>
        <v>0</v>
      </c>
      <c r="J19" s="58"/>
      <c r="K19" s="12">
        <f t="shared" ref="K19" si="18">$C19*J19</f>
        <v>0</v>
      </c>
      <c r="L19" s="58"/>
      <c r="M19" s="12">
        <f t="shared" ref="M19" si="19">$C19*L19</f>
        <v>0</v>
      </c>
      <c r="N19" s="58"/>
      <c r="O19" s="12">
        <f t="shared" ref="O19" si="20">$C19*N19</f>
        <v>0</v>
      </c>
    </row>
    <row r="20" spans="1:15" ht="42" x14ac:dyDescent="0.25">
      <c r="A20" s="14" t="s">
        <v>22</v>
      </c>
      <c r="B20" s="15" t="str">
        <f>VLOOKUP(A20, Orçamento!A$12:J$1343, 2, FALSE())</f>
        <v>Ginásio de Esportes Doutor Neves - Rua Cônego Anselmo Walvekens, 100, Centro</v>
      </c>
      <c r="C20" s="29">
        <f>VLOOKUP(A20, Orçamento!A$12:J$1343, 10, FALSE())</f>
        <v>6838.36</v>
      </c>
      <c r="D20" s="58"/>
      <c r="E20" s="12">
        <f t="shared" si="0"/>
        <v>0</v>
      </c>
      <c r="F20" s="58"/>
      <c r="G20" s="12">
        <f t="shared" si="0"/>
        <v>0</v>
      </c>
      <c r="H20" s="58">
        <v>1</v>
      </c>
      <c r="I20" s="12">
        <f t="shared" ref="I20" si="21">$C20*H20</f>
        <v>6838.36</v>
      </c>
      <c r="J20" s="58"/>
      <c r="K20" s="12">
        <f t="shared" ref="K20" si="22">$C20*J20</f>
        <v>0</v>
      </c>
      <c r="L20" s="58"/>
      <c r="M20" s="12">
        <f t="shared" ref="M20" si="23">$C20*L20</f>
        <v>0</v>
      </c>
      <c r="N20" s="58"/>
      <c r="O20" s="12">
        <f t="shared" ref="O20" si="24">$C20*N20</f>
        <v>0</v>
      </c>
    </row>
    <row r="21" spans="1:15" ht="42" x14ac:dyDescent="0.25">
      <c r="A21" s="14" t="s">
        <v>23</v>
      </c>
      <c r="B21" s="15" t="str">
        <f>VLOOKUP(A21, Orçamento!A$12:J$1343, 2, FALSE())</f>
        <v>Quadra do Jardim América - Rua Manoel da Silva Pacheco, 300, Jardim América</v>
      </c>
      <c r="C21" s="29">
        <f>VLOOKUP(A21, Orçamento!A$12:J$1343, 10, FALSE())</f>
        <v>10537.849999999999</v>
      </c>
      <c r="D21" s="58"/>
      <c r="E21" s="12">
        <f t="shared" si="0"/>
        <v>0</v>
      </c>
      <c r="F21" s="58"/>
      <c r="G21" s="12">
        <f t="shared" si="0"/>
        <v>0</v>
      </c>
      <c r="H21" s="58">
        <v>1</v>
      </c>
      <c r="I21" s="12">
        <f t="shared" ref="I21" si="25">$C21*H21</f>
        <v>10537.849999999999</v>
      </c>
      <c r="J21" s="58"/>
      <c r="K21" s="12">
        <f t="shared" ref="K21" si="26">$C21*J21</f>
        <v>0</v>
      </c>
      <c r="L21" s="58"/>
      <c r="M21" s="12">
        <f t="shared" ref="M21" si="27">$C21*L21</f>
        <v>0</v>
      </c>
      <c r="N21" s="58"/>
      <c r="O21" s="12">
        <f t="shared" ref="O21" si="28">$C21*N21</f>
        <v>0</v>
      </c>
    </row>
    <row r="22" spans="1:15" ht="42" x14ac:dyDescent="0.25">
      <c r="A22" s="14" t="s">
        <v>24</v>
      </c>
      <c r="B22" s="15" t="str">
        <f>VLOOKUP(A22, Orçamento!A$12:J$1343, 2, FALSE())</f>
        <v>Estádio Municipal João Ribeiro de Barros - Rua Prefeito Mário Ferraz de Magalhães, s/n, Centro</v>
      </c>
      <c r="C22" s="29">
        <f>VLOOKUP(A22, Orçamento!A$12:J$1343, 10, FALSE())</f>
        <v>4974.1099999999997</v>
      </c>
      <c r="D22" s="58"/>
      <c r="E22" s="12">
        <f t="shared" si="0"/>
        <v>0</v>
      </c>
      <c r="F22" s="58"/>
      <c r="G22" s="12">
        <f t="shared" si="0"/>
        <v>0</v>
      </c>
      <c r="H22" s="58">
        <v>1</v>
      </c>
      <c r="I22" s="12">
        <f t="shared" ref="I22" si="29">$C22*H22</f>
        <v>4974.1099999999997</v>
      </c>
      <c r="J22" s="58"/>
      <c r="K22" s="12">
        <f t="shared" ref="K22" si="30">$C22*J22</f>
        <v>0</v>
      </c>
      <c r="L22" s="58"/>
      <c r="M22" s="12">
        <f t="shared" ref="M22" si="31">$C22*L22</f>
        <v>0</v>
      </c>
      <c r="N22" s="58"/>
      <c r="O22" s="12">
        <f t="shared" ref="O22" si="32">$C22*N22</f>
        <v>0</v>
      </c>
    </row>
    <row r="23" spans="1:15" ht="42" x14ac:dyDescent="0.25">
      <c r="A23" s="14" t="s">
        <v>25</v>
      </c>
      <c r="B23" s="15" t="str">
        <f>VLOOKUP(A23, Orçamento!A$12:J$1343, 2, FALSE())</f>
        <v>Quadra Jardim das Paineiras - Rua Osório Ferreira Dias, 135, Jardim das Paineiras</v>
      </c>
      <c r="C23" s="29">
        <f>VLOOKUP(A23, Orçamento!A$12:J$1343, 10, FALSE())</f>
        <v>10537.849999999999</v>
      </c>
      <c r="D23" s="58"/>
      <c r="E23" s="12">
        <f t="shared" si="0"/>
        <v>0</v>
      </c>
      <c r="F23" s="58"/>
      <c r="G23" s="12">
        <f t="shared" si="0"/>
        <v>0</v>
      </c>
      <c r="H23" s="58"/>
      <c r="I23" s="12">
        <f t="shared" ref="I23" si="33">$C23*H23</f>
        <v>0</v>
      </c>
      <c r="J23" s="58">
        <v>1</v>
      </c>
      <c r="K23" s="12">
        <f t="shared" ref="K23" si="34">$C23*J23</f>
        <v>10537.849999999999</v>
      </c>
      <c r="L23" s="58"/>
      <c r="M23" s="12">
        <f t="shared" ref="M23" si="35">$C23*L23</f>
        <v>0</v>
      </c>
      <c r="N23" s="58"/>
      <c r="O23" s="12">
        <f t="shared" ref="O23" si="36">$C23*N23</f>
        <v>0</v>
      </c>
    </row>
    <row r="24" spans="1:15" ht="42" x14ac:dyDescent="0.25">
      <c r="A24" s="14" t="s">
        <v>26</v>
      </c>
      <c r="B24" s="15" t="str">
        <f>VLOOKUP(A24, Orçamento!A$12:J$1343, 2, FALSE())</f>
        <v>Campo de Futebol e Kartódromo Municipal - Avenida Doutor Quinzinho, s/n, Centro</v>
      </c>
      <c r="C24" s="29">
        <f>VLOOKUP(A24, Orçamento!A$12:J$1343, 10, FALSE())</f>
        <v>4974.1099999999997</v>
      </c>
      <c r="D24" s="58"/>
      <c r="E24" s="12">
        <f t="shared" si="0"/>
        <v>0</v>
      </c>
      <c r="F24" s="58"/>
      <c r="G24" s="12">
        <f t="shared" si="0"/>
        <v>0</v>
      </c>
      <c r="H24" s="58"/>
      <c r="I24" s="12">
        <f t="shared" ref="I24" si="37">$C24*H24</f>
        <v>0</v>
      </c>
      <c r="J24" s="58">
        <v>1</v>
      </c>
      <c r="K24" s="12">
        <f t="shared" ref="K24" si="38">$C24*J24</f>
        <v>4974.1099999999997</v>
      </c>
      <c r="L24" s="58"/>
      <c r="M24" s="12">
        <f t="shared" ref="M24" si="39">$C24*L24</f>
        <v>0</v>
      </c>
      <c r="N24" s="58"/>
      <c r="O24" s="12">
        <f t="shared" ref="O24" si="40">$C24*N24</f>
        <v>0</v>
      </c>
    </row>
    <row r="25" spans="1:15" ht="31.5" x14ac:dyDescent="0.25">
      <c r="A25" s="14" t="s">
        <v>27</v>
      </c>
      <c r="B25" s="15" t="str">
        <f>VLOOKUP(A25, Orçamento!A$12:J$1343, 2, FALSE())</f>
        <v>Quadra da Praça Tancredo Neves - Rua Tenente Lopes, s/n, Centro</v>
      </c>
      <c r="C25" s="29">
        <f>VLOOKUP(A25, Orçamento!A$12:J$1343, 10, FALSE())</f>
        <v>12402.099999999999</v>
      </c>
      <c r="D25" s="58"/>
      <c r="E25" s="12">
        <f t="shared" si="0"/>
        <v>0</v>
      </c>
      <c r="F25" s="58"/>
      <c r="G25" s="12">
        <f t="shared" si="0"/>
        <v>0</v>
      </c>
      <c r="H25" s="58"/>
      <c r="I25" s="12">
        <f t="shared" ref="I25" si="41">$C25*H25</f>
        <v>0</v>
      </c>
      <c r="J25" s="58">
        <v>1</v>
      </c>
      <c r="K25" s="12">
        <f t="shared" ref="K25" si="42">$C25*J25</f>
        <v>12402.099999999999</v>
      </c>
      <c r="L25" s="58"/>
      <c r="M25" s="12">
        <f t="shared" ref="M25" si="43">$C25*L25</f>
        <v>0</v>
      </c>
      <c r="N25" s="58"/>
      <c r="O25" s="12">
        <f t="shared" ref="O25" si="44">$C25*N25</f>
        <v>0</v>
      </c>
    </row>
    <row r="26" spans="1:15" ht="42" x14ac:dyDescent="0.25">
      <c r="A26" s="14" t="s">
        <v>28</v>
      </c>
      <c r="B26" s="15" t="str">
        <f>VLOOKUP(A26, Orçamento!A$12:J$1343, 2, FALSE())</f>
        <v>Quadra da Sociedade Sol Nascente - Avenida Doutor Quinzinho, s/n, Jardim Jorge Attala</v>
      </c>
      <c r="C26" s="29">
        <f>VLOOKUP(A26, Orçamento!A$12:J$1343, 10, FALSE())</f>
        <v>10537.849999999999</v>
      </c>
      <c r="D26" s="58"/>
      <c r="E26" s="12">
        <f t="shared" si="0"/>
        <v>0</v>
      </c>
      <c r="F26" s="58"/>
      <c r="G26" s="12">
        <f t="shared" si="0"/>
        <v>0</v>
      </c>
      <c r="H26" s="58"/>
      <c r="I26" s="12">
        <f t="shared" ref="I26" si="45">$C26*H26</f>
        <v>0</v>
      </c>
      <c r="J26" s="58"/>
      <c r="K26" s="12">
        <f t="shared" ref="K26" si="46">$C26*J26</f>
        <v>0</v>
      </c>
      <c r="L26" s="58">
        <v>1</v>
      </c>
      <c r="M26" s="12">
        <f t="shared" ref="M26" si="47">$C26*L26</f>
        <v>10537.849999999999</v>
      </c>
      <c r="N26" s="58"/>
      <c r="O26" s="12">
        <f t="shared" ref="O26" si="48">$C26*N26</f>
        <v>0</v>
      </c>
    </row>
    <row r="27" spans="1:15" ht="42" x14ac:dyDescent="0.25">
      <c r="A27" s="14" t="s">
        <v>29</v>
      </c>
      <c r="B27" s="15" t="str">
        <f>VLOOKUP(A27, Orçamento!A$12:J$1343, 2, FALSE())</f>
        <v>Quadra da Sociedade Sol Nascente - Avenida Doutor Quinzinho, s/n, Jardim Jorge Attala</v>
      </c>
      <c r="C27" s="29">
        <f>VLOOKUP(A27, Orçamento!A$12:J$1343, 10, FALSE())</f>
        <v>10537.849999999999</v>
      </c>
      <c r="D27" s="58"/>
      <c r="E27" s="12">
        <f t="shared" si="0"/>
        <v>0</v>
      </c>
      <c r="F27" s="58"/>
      <c r="G27" s="12">
        <f t="shared" si="0"/>
        <v>0</v>
      </c>
      <c r="H27" s="58"/>
      <c r="I27" s="12">
        <f t="shared" ref="I27" si="49">$C27*H27</f>
        <v>0</v>
      </c>
      <c r="J27" s="58"/>
      <c r="K27" s="12">
        <f t="shared" ref="K27" si="50">$C27*J27</f>
        <v>0</v>
      </c>
      <c r="L27" s="58">
        <v>1</v>
      </c>
      <c r="M27" s="12">
        <f t="shared" ref="M27" si="51">$C27*L27</f>
        <v>10537.849999999999</v>
      </c>
      <c r="N27" s="58"/>
      <c r="O27" s="12">
        <f t="shared" ref="O27" si="52">$C27*N27</f>
        <v>0</v>
      </c>
    </row>
    <row r="28" spans="1:15" ht="42" x14ac:dyDescent="0.25">
      <c r="A28" s="14" t="s">
        <v>30</v>
      </c>
      <c r="B28" s="15" t="str">
        <f>VLOOKUP(A28, Orçamento!A$12:J$1343, 2, FALSE())</f>
        <v>Quadra da Vila Quinze - Rua Álvaro Gomes dos Reis, 100, Vila XV de Novembro</v>
      </c>
      <c r="C28" s="29">
        <f>VLOOKUP(A28, Orçamento!A$12:J$1343, 10, FALSE())</f>
        <v>10537.849999999999</v>
      </c>
      <c r="D28" s="58"/>
      <c r="E28" s="12">
        <f t="shared" si="0"/>
        <v>0</v>
      </c>
      <c r="F28" s="58"/>
      <c r="G28" s="12">
        <f t="shared" si="0"/>
        <v>0</v>
      </c>
      <c r="H28" s="58"/>
      <c r="I28" s="12">
        <f t="shared" ref="I28" si="53">$C28*H28</f>
        <v>0</v>
      </c>
      <c r="J28" s="58"/>
      <c r="K28" s="12">
        <f t="shared" ref="K28" si="54">$C28*J28</f>
        <v>0</v>
      </c>
      <c r="L28" s="58">
        <v>1</v>
      </c>
      <c r="M28" s="12">
        <f t="shared" ref="M28" si="55">$C28*L28</f>
        <v>10537.849999999999</v>
      </c>
      <c r="N28" s="58"/>
      <c r="O28" s="12">
        <f t="shared" ref="O28" si="56">$C28*N28</f>
        <v>0</v>
      </c>
    </row>
    <row r="29" spans="1:15" ht="42" x14ac:dyDescent="0.25">
      <c r="A29" s="14" t="s">
        <v>31</v>
      </c>
      <c r="B29" s="15" t="str">
        <f>VLOOKUP(A29, Orçamento!A$12:J$1343, 2, FALSE())</f>
        <v>Quadra do Jardim Maria Luíza IV - Avenida Primo Gazzolli, s/n, Jardim Maria Luíza IV</v>
      </c>
      <c r="C29" s="29">
        <f>VLOOKUP(A29, Orçamento!A$12:J$1343, 10, FALSE())</f>
        <v>10537.849999999999</v>
      </c>
      <c r="D29" s="58"/>
      <c r="E29" s="12">
        <f t="shared" si="0"/>
        <v>0</v>
      </c>
      <c r="F29" s="58"/>
      <c r="G29" s="12">
        <f t="shared" si="0"/>
        <v>0</v>
      </c>
      <c r="H29" s="58"/>
      <c r="I29" s="12">
        <f t="shared" ref="I29" si="57">$C29*H29</f>
        <v>0</v>
      </c>
      <c r="J29" s="58"/>
      <c r="K29" s="12">
        <f t="shared" ref="K29" si="58">$C29*J29</f>
        <v>0</v>
      </c>
      <c r="L29" s="58"/>
      <c r="M29" s="12">
        <f t="shared" ref="M29" si="59">$C29*L29</f>
        <v>0</v>
      </c>
      <c r="N29" s="58">
        <v>1</v>
      </c>
      <c r="O29" s="12">
        <f t="shared" ref="O29" si="60">$C29*N29</f>
        <v>10537.849999999999</v>
      </c>
    </row>
    <row r="30" spans="1:15" ht="42" x14ac:dyDescent="0.25">
      <c r="A30" s="14" t="s">
        <v>32</v>
      </c>
      <c r="B30" s="15" t="str">
        <f>VLOOKUP(A30, Orçamento!A$12:J$1343, 2, FALSE())</f>
        <v>Quadra do Jardim Brasília (Bombeiros) - Rua Cláudio Furchim de Almeida Prado, s/n, Jardim Brasília</v>
      </c>
      <c r="C30" s="29">
        <f>VLOOKUP(A30, Orçamento!A$12:J$1343, 10, FALSE())</f>
        <v>4974.1099999999997</v>
      </c>
      <c r="D30" s="58"/>
      <c r="E30" s="12">
        <f t="shared" si="0"/>
        <v>0</v>
      </c>
      <c r="F30" s="58"/>
      <c r="G30" s="12">
        <f t="shared" si="0"/>
        <v>0</v>
      </c>
      <c r="H30" s="58"/>
      <c r="I30" s="12">
        <f t="shared" ref="I30" si="61">$C30*H30</f>
        <v>0</v>
      </c>
      <c r="J30" s="58"/>
      <c r="K30" s="12">
        <f t="shared" ref="K30" si="62">$C30*J30</f>
        <v>0</v>
      </c>
      <c r="L30" s="58"/>
      <c r="M30" s="12">
        <f t="shared" ref="M30" si="63">$C30*L30</f>
        <v>0</v>
      </c>
      <c r="N30" s="58">
        <v>1</v>
      </c>
      <c r="O30" s="12">
        <f t="shared" ref="O30" si="64">$C30*N30</f>
        <v>4974.1099999999997</v>
      </c>
    </row>
    <row r="31" spans="1:15" ht="31.5" x14ac:dyDescent="0.25">
      <c r="A31" s="14" t="s">
        <v>33</v>
      </c>
      <c r="B31" s="15" t="str">
        <f>VLOOKUP(A31, Orçamento!A$12:J$1343, 2, FALSE())</f>
        <v>Quadra do Padre Augusto Sani - Jardim Padre Augusto Sani</v>
      </c>
      <c r="C31" s="29">
        <f>VLOOKUP(A31, Orçamento!A$12:J$1343, 10, FALSE())</f>
        <v>4974.1099999999997</v>
      </c>
      <c r="D31" s="58"/>
      <c r="E31" s="12">
        <f t="shared" si="0"/>
        <v>0</v>
      </c>
      <c r="F31" s="58"/>
      <c r="G31" s="12">
        <f t="shared" si="0"/>
        <v>0</v>
      </c>
      <c r="H31" s="58"/>
      <c r="I31" s="12">
        <f t="shared" ref="I31" si="65">$C31*H31</f>
        <v>0</v>
      </c>
      <c r="J31" s="58"/>
      <c r="K31" s="12">
        <f t="shared" ref="K31" si="66">$C31*J31</f>
        <v>0</v>
      </c>
      <c r="L31" s="58"/>
      <c r="M31" s="12">
        <f t="shared" ref="M31" si="67">$C31*L31</f>
        <v>0</v>
      </c>
      <c r="N31" s="58">
        <v>1</v>
      </c>
      <c r="O31" s="12">
        <f t="shared" ref="O31" si="68">$C31*N31</f>
        <v>4974.1099999999997</v>
      </c>
    </row>
    <row r="32" spans="1:15" ht="31.5" x14ac:dyDescent="0.25">
      <c r="A32" s="14" t="s">
        <v>34</v>
      </c>
      <c r="B32" s="15" t="str">
        <f>VLOOKUP(A32, Orçamento!A$12:J$1343, 2, FALSE())</f>
        <v>Quadra e Campo Jardim Pedro Ometto - Rua Rosquim Antônio Izar, s/n</v>
      </c>
      <c r="C32" s="29">
        <f>VLOOKUP(A32, Orçamento!A$12:J$1343, 10, FALSE())</f>
        <v>10537.849999999999</v>
      </c>
      <c r="D32" s="58"/>
      <c r="E32" s="12">
        <f t="shared" si="0"/>
        <v>0</v>
      </c>
      <c r="F32" s="58"/>
      <c r="G32" s="12">
        <f t="shared" si="0"/>
        <v>0</v>
      </c>
      <c r="H32" s="58"/>
      <c r="I32" s="12">
        <f t="shared" ref="I32" si="69">$C32*H32</f>
        <v>0</v>
      </c>
      <c r="J32" s="58"/>
      <c r="K32" s="12">
        <f t="shared" ref="K32" si="70">$C32*J32</f>
        <v>0</v>
      </c>
      <c r="L32" s="58"/>
      <c r="M32" s="12">
        <f t="shared" ref="M32" si="71">$C32*L32</f>
        <v>0</v>
      </c>
      <c r="N32" s="58">
        <v>1</v>
      </c>
      <c r="O32" s="12">
        <f t="shared" ref="O32" si="72">$C32*N32</f>
        <v>10537.849999999999</v>
      </c>
    </row>
    <row r="33" spans="1:15" ht="42" x14ac:dyDescent="0.25">
      <c r="A33" s="14" t="s">
        <v>115</v>
      </c>
      <c r="B33" s="15" t="str">
        <f>VLOOKUP(A33, Orçamento!A$12:J$1343, 2, FALSE())</f>
        <v>Complexo da Piscina Municipal - Ricardo Bagaiolo, Praça do Centenário</v>
      </c>
      <c r="C33" s="29">
        <f>VLOOKUP(A33, Orçamento!A$12:J$1343, 10, FALSE())</f>
        <v>4974.1099999999997</v>
      </c>
      <c r="D33" s="58"/>
      <c r="E33" s="12">
        <f t="shared" ref="E33" si="73">$C33*D33</f>
        <v>0</v>
      </c>
      <c r="F33" s="58"/>
      <c r="G33" s="12">
        <f t="shared" ref="G33" si="74">$C33*F33</f>
        <v>0</v>
      </c>
      <c r="H33" s="58"/>
      <c r="I33" s="12">
        <f t="shared" ref="I33" si="75">$C33*H33</f>
        <v>0</v>
      </c>
      <c r="J33" s="58"/>
      <c r="K33" s="12">
        <f t="shared" ref="K33" si="76">$C33*J33</f>
        <v>0</v>
      </c>
      <c r="L33" s="58"/>
      <c r="M33" s="12">
        <f t="shared" ref="M33" si="77">$C33*L33</f>
        <v>0</v>
      </c>
      <c r="N33" s="58">
        <v>1</v>
      </c>
      <c r="O33" s="12">
        <f t="shared" ref="O33" si="78">$C33*N33</f>
        <v>4974.1099999999997</v>
      </c>
    </row>
    <row r="34" spans="1:15" x14ac:dyDescent="0.25">
      <c r="A34" s="38" t="s">
        <v>36</v>
      </c>
      <c r="B34" s="38"/>
      <c r="C34" s="38"/>
      <c r="D34" s="17">
        <f>E34/SUM($C14:$C32)</f>
        <v>0.18990605477771175</v>
      </c>
      <c r="E34" s="16">
        <f>SUM(E14:E32)</f>
        <v>34315.009999999995</v>
      </c>
      <c r="F34" s="17">
        <f>G34/SUM($C14:$C32)</f>
        <v>0.18527276899051692</v>
      </c>
      <c r="G34" s="16">
        <f>SUM(G14:G32)</f>
        <v>33477.799999999996</v>
      </c>
      <c r="H34" s="17">
        <f>I34/SUM($C14:$C32)</f>
        <v>0.12369109302953393</v>
      </c>
      <c r="I34" s="16">
        <f>SUM(I14:I32)</f>
        <v>22350.32</v>
      </c>
      <c r="J34" s="17">
        <f>K34/SUM($C14:$C32)</f>
        <v>0.15448193101002544</v>
      </c>
      <c r="K34" s="16">
        <f>SUM(K14:K32)</f>
        <v>27914.059999999998</v>
      </c>
      <c r="L34" s="17">
        <f>M34/SUM($C14:$C32)</f>
        <v>0.17495564063708358</v>
      </c>
      <c r="M34" s="16">
        <f>SUM(M14:M32)</f>
        <v>31613.549999999996</v>
      </c>
      <c r="N34" s="17">
        <f>O34/SUM($C14:$C32)</f>
        <v>0.19922022045366478</v>
      </c>
      <c r="O34" s="16">
        <f>SUM(O14:O33)</f>
        <v>35998.03</v>
      </c>
    </row>
    <row r="35" spans="1:15" x14ac:dyDescent="0.25">
      <c r="A35" s="38" t="s">
        <v>37</v>
      </c>
      <c r="B35" s="38"/>
      <c r="C35" s="38"/>
      <c r="D35" s="17">
        <f>D34</f>
        <v>0.18990605477771175</v>
      </c>
      <c r="E35" s="16">
        <f>E34</f>
        <v>34315.009999999995</v>
      </c>
      <c r="F35" s="17">
        <f>G35/$O$35</f>
        <v>0.36512769487297192</v>
      </c>
      <c r="G35" s="16">
        <f t="shared" ref="G35:O35" si="79">E35+G34</f>
        <v>67792.81</v>
      </c>
      <c r="H35" s="17">
        <f>I35/$O$35</f>
        <v>0.48550507443982105</v>
      </c>
      <c r="I35" s="16">
        <f t="shared" si="79"/>
        <v>90143.13</v>
      </c>
      <c r="J35" s="17">
        <f>K35/$O$35</f>
        <v>0.63584839819857697</v>
      </c>
      <c r="K35" s="16">
        <f t="shared" si="79"/>
        <v>118057.19</v>
      </c>
      <c r="L35" s="17">
        <f>M35/$O$35</f>
        <v>0.8061169360900059</v>
      </c>
      <c r="M35" s="16">
        <f t="shared" si="79"/>
        <v>149670.74</v>
      </c>
      <c r="N35" s="17">
        <f>O35/$O$35</f>
        <v>1</v>
      </c>
      <c r="O35" s="16">
        <f t="shared" si="79"/>
        <v>185668.77</v>
      </c>
    </row>
    <row r="36" spans="1:15" x14ac:dyDescent="0.25">
      <c r="A36" s="35" t="s">
        <v>109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1"/>
      <c r="M38" s="61"/>
      <c r="N38" s="61"/>
      <c r="O38" s="61"/>
    </row>
    <row r="39" spans="1:15" x14ac:dyDescent="0.25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1"/>
      <c r="M39" s="61"/>
      <c r="N39" s="61"/>
      <c r="O39" s="61"/>
    </row>
    <row r="40" spans="1:15" x14ac:dyDescent="0.25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1"/>
      <c r="M40" s="61"/>
      <c r="N40" s="61"/>
      <c r="O40" s="61"/>
    </row>
    <row r="41" spans="1:15" x14ac:dyDescent="0.25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1"/>
      <c r="M41" s="61"/>
      <c r="N41" s="61"/>
      <c r="O41" s="61"/>
    </row>
    <row r="42" spans="1:15" x14ac:dyDescent="0.25">
      <c r="A42" s="56"/>
      <c r="B42" s="56"/>
      <c r="C42" s="57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5">
      <c r="A43" s="56"/>
      <c r="B43" s="56"/>
      <c r="C43" s="57"/>
      <c r="D43" s="64"/>
      <c r="E43" s="64"/>
      <c r="F43" s="56"/>
      <c r="G43" s="56"/>
      <c r="H43" s="56"/>
      <c r="I43" s="56"/>
      <c r="J43" s="56"/>
      <c r="K43" s="56"/>
      <c r="L43" s="56"/>
      <c r="M43" s="56"/>
      <c r="N43" s="56"/>
      <c r="O43" s="56"/>
    </row>
  </sheetData>
  <mergeCells count="15">
    <mergeCell ref="A36:O37"/>
    <mergeCell ref="A9:O9"/>
    <mergeCell ref="A10:O10"/>
    <mergeCell ref="A11:O11"/>
    <mergeCell ref="A34:C34"/>
    <mergeCell ref="A35:C35"/>
    <mergeCell ref="D12:E12"/>
    <mergeCell ref="B12:B13"/>
    <mergeCell ref="C12:C13"/>
    <mergeCell ref="A12:A13"/>
    <mergeCell ref="F12:G12"/>
    <mergeCell ref="H12:I12"/>
    <mergeCell ref="J12:K12"/>
    <mergeCell ref="L12:M12"/>
    <mergeCell ref="N12:O12"/>
  </mergeCells>
  <printOptions horizontalCentered="1"/>
  <pageMargins left="0.23622047244094491" right="0.23622047244094491" top="0.53" bottom="0.82677165354330717" header="0.34" footer="0.31496062992125984"/>
  <pageSetup paperSize="9" scale="47" orientation="portrait" r:id="rId1"/>
  <headerFooter>
    <oddHeader>&amp;C&amp;"-,Negrito"Cronograma Proposto</oddHeader>
    <oddFooter>&amp;C&amp;"Segoe UI,Normal"&amp;8Página &amp;P de &amp;N&amp;"-,Regular"&amp;11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2024-08-02T16:35:02Z</cp:lastPrinted>
  <dcterms:created xsi:type="dcterms:W3CDTF">2015-06-05T18:19:34Z</dcterms:created>
  <dcterms:modified xsi:type="dcterms:W3CDTF">2024-08-02T16:36:36Z</dcterms:modified>
</cp:coreProperties>
</file>